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1&amp;2TRx" sheetId="1" r:id="rId1"/>
    <sheet name="Other stock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9"/>
            <rFont val="Tahoma"/>
            <family val="2"/>
          </rPr>
          <t xml:space="preserve">Alexander Chemeris:
</t>
        </r>
        <r>
          <rPr>
            <sz val="8"/>
            <color indexed="9"/>
            <rFont val="Tahoma"/>
            <family val="2"/>
          </rPr>
          <t>Any of these will work:
XC6SLX75-2FGG676C
XC6SLX75-2FGG676I
XC6SLX75-3FGG676C
XC6SLX75-3FGG676I</t>
        </r>
      </text>
    </comment>
    <comment ref="H39" authorId="0">
      <text>
        <r>
          <rPr>
            <b/>
            <sz val="8"/>
            <color indexed="9"/>
            <rFont val="Tahoma"/>
            <family val="2"/>
          </rPr>
          <t xml:space="preserve">Andrey:
</t>
        </r>
        <r>
          <rPr>
            <sz val="8"/>
            <color indexed="9"/>
            <rFont val="Tahoma"/>
            <family val="2"/>
          </rPr>
          <t>Diversity</t>
        </r>
      </text>
    </comment>
    <comment ref="H50" authorId="0">
      <text>
        <r>
          <rPr>
            <b/>
            <sz val="8"/>
            <color indexed="9"/>
            <rFont val="Tahoma"/>
            <family val="2"/>
          </rPr>
          <t xml:space="preserve">Andrey:
</t>
        </r>
        <r>
          <rPr>
            <sz val="8"/>
            <color indexed="9"/>
            <rFont val="Tahoma"/>
            <family val="2"/>
          </rPr>
          <t>Tx, Rx1, Rx2, GPS, ClkIO/Test</t>
        </r>
      </text>
    </comment>
    <comment ref="K50" authorId="0">
      <text>
        <r>
          <rPr>
            <b/>
            <sz val="8"/>
            <color indexed="9"/>
            <rFont val="Tahoma"/>
            <family val="2"/>
          </rPr>
          <t xml:space="preserve">Andrey:
</t>
        </r>
        <r>
          <rPr>
            <sz val="8"/>
            <color indexed="9"/>
            <rFont val="Tahoma"/>
            <family val="2"/>
          </rPr>
          <t>Tx1, Tx2, Rx1, Rx2, GPS, ClkIO/Test</t>
        </r>
      </text>
    </comment>
    <comment ref="H55" authorId="0">
      <text>
        <r>
          <rPr>
            <b/>
            <sz val="8"/>
            <color indexed="9"/>
            <rFont val="Tahoma"/>
            <family val="2"/>
          </rPr>
          <t xml:space="preserve">Andrey:
</t>
        </r>
        <r>
          <rPr>
            <sz val="8"/>
            <color indexed="9"/>
            <rFont val="Tahoma"/>
            <family val="2"/>
          </rPr>
          <t>Tx, Rx1, Rx2, GPS, ClkIO/Test</t>
        </r>
      </text>
    </comment>
    <comment ref="K55" authorId="0">
      <text>
        <r>
          <rPr>
            <b/>
            <sz val="8"/>
            <color indexed="9"/>
            <rFont val="Tahoma"/>
            <family val="2"/>
          </rPr>
          <t xml:space="preserve">Andrey:
</t>
        </r>
        <r>
          <rPr>
            <sz val="8"/>
            <color indexed="9"/>
            <rFont val="Tahoma"/>
            <family val="2"/>
          </rPr>
          <t>Tx1, Tx2, Rx1, Rx2, GPS, ClkIO/Test</t>
        </r>
      </text>
    </comment>
  </commentList>
</comments>
</file>

<file path=xl/sharedStrings.xml><?xml version="1.0" encoding="utf-8"?>
<sst xmlns="http://schemas.openxmlformats.org/spreadsheetml/2006/main" count="263" uniqueCount="184">
  <si>
    <t>1 TRX</t>
  </si>
  <si>
    <t>1+1 TRX</t>
  </si>
  <si>
    <t>Stock</t>
  </si>
  <si>
    <t>Lab stock</t>
  </si>
  <si>
    <t xml:space="preserve">   More option under the table</t>
  </si>
  <si>
    <t>##</t>
  </si>
  <si>
    <t>PartNumber</t>
  </si>
  <si>
    <t>Role / Description</t>
  </si>
  <si>
    <t>Manuf</t>
  </si>
  <si>
    <t>Supplier</t>
  </si>
  <si>
    <t>1 Price $</t>
  </si>
  <si>
    <t>@ 50+</t>
  </si>
  <si>
    <t>Q-ty</t>
  </si>
  <si>
    <t>Sub 1</t>
  </si>
  <si>
    <t>Sub 50</t>
  </si>
  <si>
    <t>CORE</t>
  </si>
  <si>
    <t>LMS6002D</t>
  </si>
  <si>
    <t>Front-End Tranceiver+DAC+ADC</t>
  </si>
  <si>
    <t>Lime uSystem</t>
  </si>
  <si>
    <t>--</t>
  </si>
  <si>
    <t>M25P16-VMW6TG</t>
  </si>
  <si>
    <t>SPI FLASH 2MB</t>
  </si>
  <si>
    <t>Numonyx</t>
  </si>
  <si>
    <t>M25P16-VMW6TGCT</t>
  </si>
  <si>
    <r>
      <t>CY7C1354C-166AXI</t>
    </r>
    <r>
      <rPr>
        <sz val="10"/>
        <color indexed="8"/>
        <rFont val="Arial"/>
        <family val="2"/>
      </rPr>
      <t> </t>
    </r>
    <r>
      <rPr>
        <sz val="12"/>
        <color indexed="8"/>
        <rFont val="Times New Roman"/>
        <family val="1"/>
      </rPr>
      <t xml:space="preserve"> </t>
    </r>
  </si>
  <si>
    <t>9MBit SRAM</t>
  </si>
  <si>
    <t>Cypress</t>
  </si>
  <si>
    <t xml:space="preserve">428-2119-ND </t>
  </si>
  <si>
    <t>XC3SD1800A-4FG676I</t>
  </si>
  <si>
    <t>BaseBand FPGA+DSP+EthMAC</t>
  </si>
  <si>
    <t>Xilinx</t>
  </si>
  <si>
    <t>XC6SLX45-3FGG676C</t>
  </si>
  <si>
    <t>InlineGroup</t>
  </si>
  <si>
    <t>XC6SLX75-2FGG676C</t>
  </si>
  <si>
    <t xml:space="preserve">XC6SLX45-2FGG484C </t>
  </si>
  <si>
    <t>XC6SLX75-2FGG484C</t>
  </si>
  <si>
    <t>CLOCK</t>
  </si>
  <si>
    <t>EB-230</t>
  </si>
  <si>
    <t>GPS module</t>
  </si>
  <si>
    <t>TRANSYSTEM </t>
  </si>
  <si>
    <t>enough</t>
  </si>
  <si>
    <t>SI5330K-A00226-GM</t>
  </si>
  <si>
    <t>1:4 diff 2,5V LVPECL Clock Distrib</t>
  </si>
  <si>
    <t>Silicon Labs</t>
  </si>
  <si>
    <t>LMK01000ISQE/NOPB</t>
  </si>
  <si>
    <t>1:3/5 LVPECL/LVDS Clock Distrib</t>
  </si>
  <si>
    <t>National Semi</t>
  </si>
  <si>
    <t>LMK01000ISQECT</t>
  </si>
  <si>
    <t>FNETHE025CT</t>
  </si>
  <si>
    <t>GB Ethernet 25MHz Clock TCXO</t>
  </si>
  <si>
    <t>Pericom</t>
  </si>
  <si>
    <t>(FNETHE025)</t>
  </si>
  <si>
    <t>-- TCXO + PLL</t>
  </si>
  <si>
    <t>D75A-010.0M</t>
  </si>
  <si>
    <t>TCXO 0.28ppm</t>
  </si>
  <si>
    <t>Connor-Winfield</t>
  </si>
  <si>
    <t>CW648-ND</t>
  </si>
  <si>
    <t>LMX2531LQE1515E/NOPB</t>
  </si>
  <si>
    <t>Clock VCO+PLL</t>
  </si>
  <si>
    <t>LMX2531LQE1515ECT</t>
  </si>
  <si>
    <t>-- VCTCXO + DAC</t>
  </si>
  <si>
    <t>TCD4029-26.0M</t>
  </si>
  <si>
    <t>VCTCXO 0.1ppm</t>
  </si>
  <si>
    <t xml:space="preserve">Pletronics </t>
  </si>
  <si>
    <t>Pletronics</t>
  </si>
  <si>
    <t>DAC121S101CIMK</t>
  </si>
  <si>
    <t>12-Bit Micro Power DAC with Rail-to-Rail Output</t>
  </si>
  <si>
    <t>-- OCXO (ebay) + DAC</t>
  </si>
  <si>
    <t>OHM4048052GG010020-26.0M</t>
  </si>
  <si>
    <t>26MHz OCXO ±100ppb</t>
  </si>
  <si>
    <t>ebay</t>
  </si>
  <si>
    <t>ETHERNET</t>
  </si>
  <si>
    <t>DP83865DVH/NOPB</t>
  </si>
  <si>
    <t>GB Ethernet FHY</t>
  </si>
  <si>
    <t>DP83865DVH</t>
  </si>
  <si>
    <t>L-ET1011C2-CI-DT</t>
  </si>
  <si>
    <t>LSI</t>
  </si>
  <si>
    <t>0826-1X1T-23-F</t>
  </si>
  <si>
    <t>RJ45 GB Eth connector ws 3LED's</t>
  </si>
  <si>
    <t>Bel Fuse Inc</t>
  </si>
  <si>
    <t>380-1121</t>
  </si>
  <si>
    <t>DC POWER</t>
  </si>
  <si>
    <t>L5973ADTR</t>
  </si>
  <si>
    <t>DC/DC 2A sync down converter</t>
  </si>
  <si>
    <t>STMicro</t>
  </si>
  <si>
    <t>497-5328-1</t>
  </si>
  <si>
    <t>LD1117DT33CTR</t>
  </si>
  <si>
    <t>0,9A 3,3V linear Regulator</t>
  </si>
  <si>
    <t>497-1235-1</t>
  </si>
  <si>
    <t>LD1117STR</t>
  </si>
  <si>
    <t>0,5A ADJ LowNoise Regulator</t>
  </si>
  <si>
    <t>497-1244-1</t>
  </si>
  <si>
    <t>NJM78L05UA</t>
  </si>
  <si>
    <t>0,1A 5V LowNoise Regulator</t>
  </si>
  <si>
    <t>NJR</t>
  </si>
  <si>
    <t>MAX6749KA+T</t>
  </si>
  <si>
    <t>ADJ BOD/WatchDog Reset</t>
  </si>
  <si>
    <t>Maxim</t>
  </si>
  <si>
    <t>MAX6749KA+TCT</t>
  </si>
  <si>
    <t>RF FRONT-END</t>
  </si>
  <si>
    <t>HMC435MS8G</t>
  </si>
  <si>
    <t>Diversity Rx Switch High Isolation</t>
  </si>
  <si>
    <t>Hittite</t>
  </si>
  <si>
    <t>53 (HMC435)</t>
  </si>
  <si>
    <t>(HMC284MS8GE)</t>
  </si>
  <si>
    <t>SPF-5043Z</t>
  </si>
  <si>
    <t>RF 18dB Gainblock 5V/50mA</t>
  </si>
  <si>
    <t>RFMD</t>
  </si>
  <si>
    <t>SPF5043ZSQ-ND</t>
  </si>
  <si>
    <t>TA1003A</t>
  </si>
  <si>
    <t>E-GSM RF SAW filter UpLink</t>
  </si>
  <si>
    <t>TaiSAW</t>
  </si>
  <si>
    <t>TA1004A</t>
  </si>
  <si>
    <t>E-GSM RF SAW filter DownLink</t>
  </si>
  <si>
    <t>TC4-25+</t>
  </si>
  <si>
    <t>RF Rx 4:1 bal/unbal transformer</t>
  </si>
  <si>
    <t>Minicircuits</t>
  </si>
  <si>
    <t>TC1-1-13M</t>
  </si>
  <si>
    <t>RF Tx 1:1 bal/unbal transformer</t>
  </si>
  <si>
    <t>(TC1-1-13MG2+)</t>
  </si>
  <si>
    <t>SBTC-2-20L</t>
  </si>
  <si>
    <t>RF diversity antenna splitter</t>
  </si>
  <si>
    <t>(SBTC-2-20L+)</t>
  </si>
  <si>
    <t>MGA-633P8-BLKG</t>
  </si>
  <si>
    <t>RF LowNoise Amplifier</t>
  </si>
  <si>
    <t>Avago</t>
  </si>
  <si>
    <t>516-2280-ND</t>
  </si>
  <si>
    <t>Other passive</t>
  </si>
  <si>
    <t>Resistors</t>
  </si>
  <si>
    <t>estimated</t>
  </si>
  <si>
    <t>Capacitors</t>
  </si>
  <si>
    <t>Tantal capacitors</t>
  </si>
  <si>
    <t>Inductors</t>
  </si>
  <si>
    <t>M03-SJPT4-11BS00</t>
  </si>
  <si>
    <t>MCX female conn for PCB</t>
  </si>
  <si>
    <t>Shenzhen Super</t>
  </si>
  <si>
    <t>PCB, Assembling, Housing</t>
  </si>
  <si>
    <t>Main board PCB 6-layers</t>
  </si>
  <si>
    <t>PCB Assembly tooling (main brd)</t>
  </si>
  <si>
    <t>PCB Assembling (main brd)</t>
  </si>
  <si>
    <t>Custom RF cable Assembly</t>
  </si>
  <si>
    <t>SMA female - MCX male angle</t>
  </si>
  <si>
    <t>Custom RF cable Ass</t>
  </si>
  <si>
    <t>Metall case</t>
  </si>
  <si>
    <t>Total:</t>
  </si>
  <si>
    <t>USD</t>
  </si>
  <si>
    <t>Note: laser drilling is not included in the PCB price.</t>
  </si>
  <si>
    <t>Note: components shipping, customs fee, etc is not included.</t>
  </si>
  <si>
    <t>Clock options</t>
  </si>
  <si>
    <t>Clock distrib</t>
  </si>
  <si>
    <t>TCXO + PLL</t>
  </si>
  <si>
    <t>NSC</t>
  </si>
  <si>
    <t>VCTCXO + DAC</t>
  </si>
  <si>
    <t>SiLabs</t>
  </si>
  <si>
    <t>OCXO (ebay) + DAC</t>
  </si>
  <si>
    <t>GB Ethernet PHY</t>
  </si>
  <si>
    <t>external clock - TODO</t>
  </si>
  <si>
    <t>Output power</t>
  </si>
  <si>
    <t>Same as N200</t>
  </si>
  <si>
    <t>1-3mW</t>
  </si>
  <si>
    <t>100mW</t>
  </si>
  <si>
    <t>Band filters</t>
  </si>
  <si>
    <t>on-board</t>
  </si>
  <si>
    <t>none</t>
  </si>
  <si>
    <t>off-board - TODO??</t>
  </si>
  <si>
    <t>FPGA</t>
  </si>
  <si>
    <t>Spartan 3A-DSP</t>
  </si>
  <si>
    <t>Spartan 6 FGG676</t>
  </si>
  <si>
    <t>Spartan 6 FGG484</t>
  </si>
  <si>
    <t>LP3871EMP-1.8/NOPB</t>
  </si>
  <si>
    <t>1,8V/0,8A LDO linear Regulator</t>
  </si>
  <si>
    <t>LP3871EMP-2.5/NOPB</t>
  </si>
  <si>
    <t>2,5V/0,8A LDO linear Regulator</t>
  </si>
  <si>
    <t>LP3995ILD-3.0/NOPB</t>
  </si>
  <si>
    <t>3,0V/0,15A LDO linear Regulator</t>
  </si>
  <si>
    <t>DS90LT012ATMF/NOPB</t>
  </si>
  <si>
    <t>LVDS differ receiver/level shift</t>
  </si>
  <si>
    <t>LMK01010ISQE/NOPB</t>
  </si>
  <si>
    <t>Clock Distrib</t>
  </si>
  <si>
    <t>MIC2941AWU TR</t>
  </si>
  <si>
    <t>ADJ 1,2A LDO linear Regulator</t>
  </si>
  <si>
    <t>Micrel</t>
  </si>
  <si>
    <t>LM317MBSTT3G</t>
  </si>
  <si>
    <t>ONS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</si>
</sst>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2" fillId="0" borderId="1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2" borderId="2" xfId="0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2" fillId="3" borderId="2" xfId="0" applyFont="1" applyFill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164" fontId="2" fillId="3" borderId="4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right" vertical="center"/>
    </xf>
    <xf numFmtId="165" fontId="2" fillId="3" borderId="5" xfId="0" applyNumberFormat="1" applyFont="1" applyFill="1" applyBorder="1" applyAlignment="1">
      <alignment horizontal="left" vertical="center"/>
    </xf>
    <xf numFmtId="166" fontId="2" fillId="3" borderId="0" xfId="0" applyNumberFormat="1" applyFont="1" applyFill="1" applyBorder="1" applyAlignment="1">
      <alignment horizontal="left" vertical="center"/>
    </xf>
    <xf numFmtId="164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4" fontId="0" fillId="0" borderId="4" xfId="0" applyFont="1" applyBorder="1" applyAlignment="1">
      <alignment horizontal="center"/>
    </xf>
    <xf numFmtId="165" fontId="0" fillId="0" borderId="5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4" fontId="5" fillId="0" borderId="2" xfId="20" applyNumberFormat="1" applyFont="1" applyFill="1" applyBorder="1" applyAlignment="1" applyProtection="1">
      <alignment/>
      <protection/>
    </xf>
    <xf numFmtId="164" fontId="0" fillId="0" borderId="2" xfId="0" applyFont="1" applyFill="1" applyBorder="1" applyAlignment="1">
      <alignment horizontal="left"/>
    </xf>
    <xf numFmtId="164" fontId="5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64" fontId="0" fillId="3" borderId="2" xfId="0" applyFont="1" applyFill="1" applyBorder="1" applyAlignment="1">
      <alignment horizontal="left"/>
    </xf>
    <xf numFmtId="164" fontId="2" fillId="3" borderId="2" xfId="0" applyFont="1" applyFill="1" applyBorder="1" applyAlignment="1">
      <alignment/>
    </xf>
    <xf numFmtId="164" fontId="5" fillId="3" borderId="2" xfId="20" applyNumberFormat="1" applyFont="1" applyFill="1" applyBorder="1" applyAlignment="1" applyProtection="1">
      <alignment/>
      <protection/>
    </xf>
    <xf numFmtId="165" fontId="0" fillId="3" borderId="2" xfId="0" applyNumberFormat="1" applyFont="1" applyFill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164" fontId="0" fillId="3" borderId="4" xfId="0" applyFont="1" applyFill="1" applyBorder="1" applyAlignment="1">
      <alignment horizontal="center"/>
    </xf>
    <xf numFmtId="165" fontId="0" fillId="3" borderId="5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4" fontId="0" fillId="0" borderId="2" xfId="0" applyFont="1" applyBorder="1" applyAlignment="1">
      <alignment/>
    </xf>
    <xf numFmtId="164" fontId="0" fillId="4" borderId="2" xfId="0" applyFont="1" applyFill="1" applyBorder="1" applyAlignment="1">
      <alignment horizontal="left"/>
    </xf>
    <xf numFmtId="164" fontId="2" fillId="4" borderId="2" xfId="0" applyFont="1" applyFill="1" applyBorder="1" applyAlignment="1">
      <alignment/>
    </xf>
    <xf numFmtId="164" fontId="5" fillId="4" borderId="2" xfId="20" applyNumberFormat="1" applyFont="1" applyFill="1" applyBorder="1" applyAlignment="1" applyProtection="1">
      <alignment/>
      <protection/>
    </xf>
    <xf numFmtId="165" fontId="0" fillId="4" borderId="2" xfId="0" applyNumberFormat="1" applyFont="1" applyFill="1" applyBorder="1" applyAlignment="1">
      <alignment horizontal="right"/>
    </xf>
    <xf numFmtId="165" fontId="0" fillId="4" borderId="3" xfId="0" applyNumberFormat="1" applyFont="1" applyFill="1" applyBorder="1" applyAlignment="1">
      <alignment horizontal="right"/>
    </xf>
    <xf numFmtId="164" fontId="0" fillId="4" borderId="4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right" vertical="center"/>
    </xf>
    <xf numFmtId="165" fontId="0" fillId="4" borderId="5" xfId="0" applyNumberFormat="1" applyFont="1" applyFill="1" applyBorder="1" applyAlignment="1">
      <alignment horizontal="right"/>
    </xf>
    <xf numFmtId="166" fontId="0" fillId="4" borderId="0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left"/>
    </xf>
    <xf numFmtId="164" fontId="0" fillId="0" borderId="0" xfId="0" applyFont="1" applyAlignment="1">
      <alignment/>
    </xf>
    <xf numFmtId="164" fontId="2" fillId="3" borderId="2" xfId="0" applyFont="1" applyFill="1" applyBorder="1" applyAlignment="1">
      <alignment horizontal="left"/>
    </xf>
    <xf numFmtId="164" fontId="10" fillId="0" borderId="2" xfId="20" applyNumberFormat="1" applyFont="1" applyFill="1" applyBorder="1" applyAlignment="1" applyProtection="1">
      <alignment/>
      <protection/>
    </xf>
    <xf numFmtId="164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right"/>
    </xf>
    <xf numFmtId="164" fontId="0" fillId="0" borderId="2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horizontal="right"/>
    </xf>
    <xf numFmtId="165" fontId="11" fillId="5" borderId="2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5" fontId="11" fillId="5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0" fillId="0" borderId="6" xfId="0" applyFont="1" applyBorder="1" applyAlignment="1">
      <alignment horizontal="center"/>
    </xf>
    <xf numFmtId="167" fontId="2" fillId="0" borderId="2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6" fontId="0" fillId="2" borderId="7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64" fontId="0" fillId="2" borderId="8" xfId="0" applyFont="1" applyFill="1" applyBorder="1" applyAlignment="1">
      <alignment/>
    </xf>
    <xf numFmtId="165" fontId="0" fillId="2" borderId="9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4" fontId="0" fillId="2" borderId="9" xfId="0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1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6" fontId="0" fillId="0" borderId="14" xfId="0" applyNumberFormat="1" applyFont="1" applyBorder="1" applyAlignment="1">
      <alignment/>
    </xf>
    <xf numFmtId="164" fontId="12" fillId="0" borderId="12" xfId="0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12" fillId="0" borderId="1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3">
    <dxf>
      <font>
        <b val="0"/>
        <sz val="11"/>
        <color rgb="FF969696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969696"/>
      </font>
      <border/>
    </dxf>
    <dxf>
      <font>
        <b val="0"/>
        <sz val="11"/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igikey.com/scripts/DkSearch/dksus.dll?Detail&amp;name=M25P16-VMW6TGCT-ND" TargetMode="External" /><Relationship Id="rId2" Type="http://schemas.openxmlformats.org/officeDocument/2006/relationships/hyperlink" Target="http://search.digikey.com/scripts/DkSearch/dksus.dll?Detail&amp;name=428-2119-ND" TargetMode="External" /><Relationship Id="rId3" Type="http://schemas.openxmlformats.org/officeDocument/2006/relationships/hyperlink" Target="http://search.digikey.com/scripts/DkSearch/dksus.dll?Detail&amp;name=XC3SD1800A-4FG676I-ND" TargetMode="External" /><Relationship Id="rId4" Type="http://schemas.openxmlformats.org/officeDocument/2006/relationships/hyperlink" Target="http://avnetexpress.avnet.com/store/em/EMController/FPGA/Xilinx/XC6SLX45-2FGG484C/_/R-9951839/A-9951839/An-0?action=part&amp;catalogId=500201&amp;langId=-1&amp;storeId=500201&amp;listIndex=-1" TargetMode="External" /><Relationship Id="rId5" Type="http://schemas.openxmlformats.org/officeDocument/2006/relationships/hyperlink" Target="http://avnetexpress.avnet.com/store/em/EMController/FPGA/Xilinx/XC6SLX75-2FGG484C/_/R-9951687/A-9951687/An-0?action=part&amp;catalogId=500201&amp;langId=-1&amp;storeId=500201&amp;listIndex=-1" TargetMode="External" /><Relationship Id="rId6" Type="http://schemas.openxmlformats.org/officeDocument/2006/relationships/hyperlink" Target="http://search.digikey.com/scripts/DkSearch/dksus.dll?Detail&amp;name=SI5330K-A00226-GM-ND" TargetMode="External" /><Relationship Id="rId7" Type="http://schemas.openxmlformats.org/officeDocument/2006/relationships/hyperlink" Target="http://search.digikey.com/scripts/DkSearch/dksus.dll?Detail&amp;name=LMK01000ISQECT-ND" TargetMode="External" /><Relationship Id="rId8" Type="http://schemas.openxmlformats.org/officeDocument/2006/relationships/hyperlink" Target="http://search.digikey.com/scripts/DkSearch/dksus.dll?Detail&amp;name=FNETHE025CT-ND" TargetMode="External" /><Relationship Id="rId9" Type="http://schemas.openxmlformats.org/officeDocument/2006/relationships/hyperlink" Target="http://search.digikey.com/scripts/DkSearch/dksus.dll?Detail&amp;name=CW648-ND" TargetMode="External" /><Relationship Id="rId10" Type="http://schemas.openxmlformats.org/officeDocument/2006/relationships/hyperlink" Target="http://search.digikey.com/scripts/DkSearch/dksus.dll?Detail&amp;name=LMX2531LQE1515ECT-ND" TargetMode="External" /><Relationship Id="rId11" Type="http://schemas.openxmlformats.org/officeDocument/2006/relationships/hyperlink" Target="http://www.pletronics.com/products/femtocell/" TargetMode="External" /><Relationship Id="rId12" Type="http://schemas.openxmlformats.org/officeDocument/2006/relationships/hyperlink" Target="http://search.digikey.com/scripts/DkSearch/dksus.dll?Detail&amp;name=DAC121S101CIMKDKR-ND" TargetMode="External" /><Relationship Id="rId13" Type="http://schemas.openxmlformats.org/officeDocument/2006/relationships/hyperlink" Target="http://cgi.ebay.com/Pletronics-26MHz-OCXO-Miniature-Oscillator-NEW-/140398082881?pt=LH_DefaultDomain_0&amp;hash=item20b060bb41" TargetMode="External" /><Relationship Id="rId14" Type="http://schemas.openxmlformats.org/officeDocument/2006/relationships/hyperlink" Target="http://search.digikey.com/scripts/DkSearch/dksus.dll?Detail&amp;name=DAC121S101CIMKDKR-ND" TargetMode="External" /><Relationship Id="rId15" Type="http://schemas.openxmlformats.org/officeDocument/2006/relationships/hyperlink" Target="http://search.digikey.com/scripts/DkSearch/dksus.dll?Detail&amp;name=DP83865DVH-ND" TargetMode="External" /><Relationship Id="rId16" Type="http://schemas.openxmlformats.org/officeDocument/2006/relationships/hyperlink" Target="http://components.arrow.com/part/search/ET1011C2" TargetMode="External" /><Relationship Id="rId17" Type="http://schemas.openxmlformats.org/officeDocument/2006/relationships/hyperlink" Target="http://search.digikey.com/scripts/DkSearch/dksus.dll?Detail&amp;name=380-1121-ND" TargetMode="External" /><Relationship Id="rId18" Type="http://schemas.openxmlformats.org/officeDocument/2006/relationships/hyperlink" Target="http://search.digikey.com/scripts/DkSearch/dksus.dll?Detail&amp;name=497-5328-1-ND" TargetMode="External" /><Relationship Id="rId19" Type="http://schemas.openxmlformats.org/officeDocument/2006/relationships/hyperlink" Target="http://search.digikey.com/scripts/DkSearch/dksus.dll?Detail&amp;name=497-1235-1-ND" TargetMode="External" /><Relationship Id="rId20" Type="http://schemas.openxmlformats.org/officeDocument/2006/relationships/hyperlink" Target="http://search.digikey.com/scripts/DkSearch/dksus.dll?Detail&amp;name=497-1244-1-ND" TargetMode="External" /><Relationship Id="rId21" Type="http://schemas.openxmlformats.org/officeDocument/2006/relationships/hyperlink" Target="http://search.digikey.com/scripts/DkSearch/dksus.dll?Detail&amp;name=NJM78L05UA-ND" TargetMode="External" /><Relationship Id="rId22" Type="http://schemas.openxmlformats.org/officeDocument/2006/relationships/hyperlink" Target="http://search.digikey.com/scripts/DkSearch/dksus.dll?Detail&amp;name=MAX6749KA%2BTCT-ND" TargetMode="External" /><Relationship Id="rId23" Type="http://schemas.openxmlformats.org/officeDocument/2006/relationships/hyperlink" Target="http://search.digikey.com/scripts/DkSearch/dksus.dll?Detail&amp;name=SPF5043ZSQ-ND" TargetMode="External" /><Relationship Id="rId24" Type="http://schemas.openxmlformats.org/officeDocument/2006/relationships/hyperlink" Target="http://search.digikey.com/scripts/DkSearch/dksus.dll?Detail&amp;name=516-2280-ND" TargetMode="External" /><Relationship Id="rId25" Type="http://schemas.openxmlformats.org/officeDocument/2006/relationships/hyperlink" Target="http://www.rfsupplier.com/product_info.php?products_id=1001" TargetMode="External" /><Relationship Id="rId26" Type="http://schemas.openxmlformats.org/officeDocument/2006/relationships/hyperlink" Target="http://www.rfsupplier.com/product_info.php?products_id=899" TargetMode="External" /><Relationship Id="rId27" Type="http://schemas.openxmlformats.org/officeDocument/2006/relationships/comments" Target="../comments1.xml" /><Relationship Id="rId28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1">
      <pane xSplit="2" ySplit="2" topLeftCell="E33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B59" sqref="B59"/>
    </sheetView>
  </sheetViews>
  <sheetFormatPr defaultColWidth="9.140625" defaultRowHeight="15"/>
  <cols>
    <col min="1" max="1" width="3.00390625" style="1" customWidth="1"/>
    <col min="2" max="2" width="24.8515625" style="1" customWidth="1"/>
    <col min="3" max="3" width="30.421875" style="1" customWidth="1"/>
    <col min="4" max="4" width="16.00390625" style="1" customWidth="1"/>
    <col min="5" max="5" width="19.7109375" style="1" customWidth="1"/>
    <col min="6" max="6" width="8.28125" style="2" customWidth="1"/>
    <col min="7" max="7" width="6.57421875" style="2" customWidth="1"/>
    <col min="8" max="8" width="4.8515625" style="3" customWidth="1"/>
    <col min="9" max="9" width="8.421875" style="2" customWidth="1"/>
    <col min="10" max="10" width="7.421875" style="2" customWidth="1"/>
    <col min="11" max="11" width="4.8515625" style="3" customWidth="1"/>
    <col min="12" max="12" width="8.421875" style="2" customWidth="1"/>
    <col min="13" max="13" width="7.421875" style="2" customWidth="1"/>
    <col min="14" max="14" width="10.7109375" style="4" customWidth="1"/>
    <col min="15" max="15" width="12.00390625" style="4" customWidth="1"/>
    <col min="16" max="16384" width="9.140625" style="1" customWidth="1"/>
  </cols>
  <sheetData>
    <row r="1" spans="8:16" ht="15">
      <c r="H1" s="5" t="s">
        <v>0</v>
      </c>
      <c r="I1" s="5"/>
      <c r="J1" s="5"/>
      <c r="K1" s="5" t="s">
        <v>1</v>
      </c>
      <c r="L1" s="5"/>
      <c r="M1" s="5"/>
      <c r="N1" s="6" t="s">
        <v>2</v>
      </c>
      <c r="O1" s="7" t="s">
        <v>3</v>
      </c>
      <c r="P1" s="8" t="s">
        <v>4</v>
      </c>
    </row>
    <row r="2" spans="1:15" s="15" customFormat="1" ht="1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10" t="s">
        <v>10</v>
      </c>
      <c r="G2" s="11" t="s">
        <v>11</v>
      </c>
      <c r="H2" s="12" t="s">
        <v>12</v>
      </c>
      <c r="I2" s="10" t="s">
        <v>13</v>
      </c>
      <c r="J2" s="13" t="s">
        <v>14</v>
      </c>
      <c r="K2" s="12" t="s">
        <v>12</v>
      </c>
      <c r="L2" s="10" t="s">
        <v>13</v>
      </c>
      <c r="M2" s="13" t="s">
        <v>14</v>
      </c>
      <c r="N2" s="14"/>
      <c r="O2" s="14"/>
    </row>
    <row r="3" spans="1:15" s="15" customFormat="1" ht="15">
      <c r="A3" s="16"/>
      <c r="B3" s="16" t="s">
        <v>15</v>
      </c>
      <c r="C3" s="16"/>
      <c r="D3" s="16"/>
      <c r="E3" s="16"/>
      <c r="F3" s="17"/>
      <c r="G3" s="18"/>
      <c r="H3" s="19"/>
      <c r="I3" s="20"/>
      <c r="J3" s="20"/>
      <c r="K3" s="19"/>
      <c r="L3" s="17"/>
      <c r="M3" s="21"/>
      <c r="N3" s="22"/>
      <c r="O3" s="22"/>
    </row>
    <row r="4" spans="1:15" ht="15">
      <c r="A4" s="23">
        <v>1</v>
      </c>
      <c r="B4" s="23" t="s">
        <v>16</v>
      </c>
      <c r="C4" s="23" t="s">
        <v>17</v>
      </c>
      <c r="D4" s="23" t="s">
        <v>18</v>
      </c>
      <c r="E4" s="23" t="s">
        <v>19</v>
      </c>
      <c r="F4" s="24">
        <v>49.6</v>
      </c>
      <c r="G4" s="25">
        <v>49.6</v>
      </c>
      <c r="H4" s="26">
        <v>1</v>
      </c>
      <c r="I4" s="24">
        <f aca="true" t="shared" si="0" ref="I4:J6">$H4*F4</f>
        <v>49.6</v>
      </c>
      <c r="J4" s="24">
        <f t="shared" si="0"/>
        <v>49.6</v>
      </c>
      <c r="K4" s="26">
        <v>2</v>
      </c>
      <c r="L4" s="24">
        <f aca="true" t="shared" si="1" ref="L4:M6">$K4*F4</f>
        <v>99.2</v>
      </c>
      <c r="M4" s="27">
        <f t="shared" si="1"/>
        <v>99.2</v>
      </c>
      <c r="N4" s="28">
        <v>10</v>
      </c>
      <c r="O4" s="28"/>
    </row>
    <row r="5" spans="1:15" ht="15">
      <c r="A5" s="23">
        <v>2</v>
      </c>
      <c r="B5" s="23" t="s">
        <v>20</v>
      </c>
      <c r="C5" s="23" t="s">
        <v>21</v>
      </c>
      <c r="D5" s="23" t="s">
        <v>22</v>
      </c>
      <c r="E5" s="29" t="s">
        <v>23</v>
      </c>
      <c r="F5" s="24">
        <v>2</v>
      </c>
      <c r="G5" s="25">
        <v>1.4</v>
      </c>
      <c r="H5" s="26">
        <v>1</v>
      </c>
      <c r="I5" s="24">
        <f t="shared" si="0"/>
        <v>2</v>
      </c>
      <c r="J5" s="24">
        <f t="shared" si="0"/>
        <v>1.4</v>
      </c>
      <c r="K5" s="26">
        <v>1</v>
      </c>
      <c r="L5" s="24">
        <f t="shared" si="1"/>
        <v>2</v>
      </c>
      <c r="M5" s="27">
        <f t="shared" si="1"/>
        <v>1.4</v>
      </c>
      <c r="N5" s="28">
        <v>10</v>
      </c>
      <c r="O5" s="28">
        <v>10</v>
      </c>
    </row>
    <row r="6" spans="1:15" ht="15.75">
      <c r="A6" s="23">
        <v>3</v>
      </c>
      <c r="B6" s="30" t="s">
        <v>24</v>
      </c>
      <c r="C6" s="23" t="s">
        <v>25</v>
      </c>
      <c r="D6" s="23" t="s">
        <v>26</v>
      </c>
      <c r="E6" s="31" t="s">
        <v>27</v>
      </c>
      <c r="F6" s="32">
        <v>15.18</v>
      </c>
      <c r="G6" s="33">
        <v>13.11</v>
      </c>
      <c r="H6" s="26">
        <v>1</v>
      </c>
      <c r="I6" s="24">
        <f t="shared" si="0"/>
        <v>15.18</v>
      </c>
      <c r="J6" s="24">
        <f t="shared" si="0"/>
        <v>13.11</v>
      </c>
      <c r="K6" s="26">
        <v>1</v>
      </c>
      <c r="L6" s="24">
        <f t="shared" si="1"/>
        <v>15.18</v>
      </c>
      <c r="M6" s="27">
        <f t="shared" si="1"/>
        <v>13.11</v>
      </c>
      <c r="N6" s="28"/>
      <c r="O6" s="28"/>
    </row>
    <row r="7" spans="1:15" ht="15">
      <c r="A7" s="23">
        <v>5</v>
      </c>
      <c r="B7" s="23" t="s">
        <v>28</v>
      </c>
      <c r="C7" s="23" t="s">
        <v>29</v>
      </c>
      <c r="D7" s="23" t="s">
        <v>30</v>
      </c>
      <c r="E7" s="29" t="s">
        <v>28</v>
      </c>
      <c r="F7" s="24">
        <v>68.4</v>
      </c>
      <c r="G7" s="25">
        <v>60.96</v>
      </c>
      <c r="H7" s="26">
        <v>1</v>
      </c>
      <c r="I7" s="24">
        <f>$H7*F7*$F$76</f>
        <v>0</v>
      </c>
      <c r="J7" s="24">
        <f>$H7*G7*$F$76</f>
        <v>0</v>
      </c>
      <c r="K7" s="26">
        <v>0</v>
      </c>
      <c r="L7" s="24">
        <f>$K7*F7*$F$76</f>
        <v>0</v>
      </c>
      <c r="M7" s="27">
        <f>$K7*G7*$F$76</f>
        <v>0</v>
      </c>
      <c r="N7" s="28"/>
      <c r="O7" s="28"/>
    </row>
    <row r="8" spans="1:15" ht="15">
      <c r="A8" s="23">
        <v>6</v>
      </c>
      <c r="B8" s="23" t="s">
        <v>31</v>
      </c>
      <c r="C8" s="23" t="s">
        <v>29</v>
      </c>
      <c r="D8" s="23" t="s">
        <v>30</v>
      </c>
      <c r="E8" s="29" t="s">
        <v>32</v>
      </c>
      <c r="F8" s="24">
        <v>98.12</v>
      </c>
      <c r="G8" s="25">
        <v>68.18</v>
      </c>
      <c r="H8" s="26">
        <v>1</v>
      </c>
      <c r="I8" s="24">
        <f>$H8*F8*$F$77</f>
        <v>0</v>
      </c>
      <c r="J8" s="24">
        <f>$H8*G8*$F$77</f>
        <v>0</v>
      </c>
      <c r="K8" s="26">
        <v>0</v>
      </c>
      <c r="L8" s="24">
        <f>$K8*F8*$F$77</f>
        <v>0</v>
      </c>
      <c r="M8" s="27">
        <f>$K8*G8*$F$77</f>
        <v>0</v>
      </c>
      <c r="N8" s="28"/>
      <c r="O8" s="28"/>
    </row>
    <row r="9" spans="1:15" ht="15">
      <c r="A9" s="23">
        <v>7</v>
      </c>
      <c r="B9" s="23" t="s">
        <v>33</v>
      </c>
      <c r="C9" s="23" t="s">
        <v>29</v>
      </c>
      <c r="D9" s="23" t="s">
        <v>30</v>
      </c>
      <c r="E9" s="31" t="s">
        <v>32</v>
      </c>
      <c r="F9" s="24">
        <v>141</v>
      </c>
      <c r="G9" s="25">
        <v>98.02</v>
      </c>
      <c r="H9" s="26">
        <v>0</v>
      </c>
      <c r="I9" s="24">
        <f>$H9*F9*$F$77</f>
        <v>0</v>
      </c>
      <c r="J9" s="24">
        <f>$H9*G9*$F$77</f>
        <v>0</v>
      </c>
      <c r="K9" s="26">
        <v>1</v>
      </c>
      <c r="L9" s="24">
        <f>$K9*F9*$F$77</f>
        <v>0</v>
      </c>
      <c r="M9" s="27">
        <f>$K9*G9*$F$77</f>
        <v>0</v>
      </c>
      <c r="N9" s="28">
        <v>10</v>
      </c>
      <c r="O9" s="28"/>
    </row>
    <row r="10" spans="1:15" ht="15">
      <c r="A10" s="23">
        <v>8</v>
      </c>
      <c r="B10" s="23" t="s">
        <v>34</v>
      </c>
      <c r="C10" s="23" t="s">
        <v>29</v>
      </c>
      <c r="D10" s="23" t="s">
        <v>30</v>
      </c>
      <c r="E10" s="29" t="s">
        <v>34</v>
      </c>
      <c r="F10" s="25">
        <v>56.19</v>
      </c>
      <c r="G10" s="25">
        <v>56.19</v>
      </c>
      <c r="H10" s="26">
        <v>1</v>
      </c>
      <c r="I10" s="24">
        <f>$H10*F10*$F$78</f>
        <v>56.19</v>
      </c>
      <c r="J10" s="24">
        <f>$H10*G10*$F$78</f>
        <v>56.19</v>
      </c>
      <c r="K10" s="26">
        <v>0</v>
      </c>
      <c r="L10" s="24">
        <f>$K10*F10*$F$78</f>
        <v>0</v>
      </c>
      <c r="M10" s="27">
        <f>$K10*G10*$F$78</f>
        <v>0</v>
      </c>
      <c r="N10" s="28"/>
      <c r="O10" s="28"/>
    </row>
    <row r="11" spans="1:15" ht="15">
      <c r="A11" s="23">
        <v>9</v>
      </c>
      <c r="B11" s="23" t="s">
        <v>35</v>
      </c>
      <c r="C11" s="23" t="s">
        <v>29</v>
      </c>
      <c r="D11" s="23" t="s">
        <v>30</v>
      </c>
      <c r="E11" s="29" t="s">
        <v>35</v>
      </c>
      <c r="F11" s="25">
        <v>88.88</v>
      </c>
      <c r="G11" s="25">
        <v>88.88</v>
      </c>
      <c r="H11" s="26">
        <v>0</v>
      </c>
      <c r="I11" s="24">
        <f>$H11*F11*$F$78</f>
        <v>0</v>
      </c>
      <c r="J11" s="24">
        <f>$H11*G11*$F$78</f>
        <v>0</v>
      </c>
      <c r="K11" s="26">
        <v>1</v>
      </c>
      <c r="L11" s="24">
        <f>$K11*F11*$F$78</f>
        <v>88.88</v>
      </c>
      <c r="M11" s="27">
        <f>$K11*G11*$F$78</f>
        <v>88.88</v>
      </c>
      <c r="N11" s="28">
        <v>10</v>
      </c>
      <c r="O11" s="28"/>
    </row>
    <row r="12" spans="1:15" ht="15">
      <c r="A12" s="34"/>
      <c r="B12" s="35" t="s">
        <v>36</v>
      </c>
      <c r="C12" s="34"/>
      <c r="D12" s="34"/>
      <c r="E12" s="36"/>
      <c r="F12" s="37"/>
      <c r="G12" s="38"/>
      <c r="H12" s="39"/>
      <c r="I12" s="20"/>
      <c r="J12" s="20"/>
      <c r="K12" s="39"/>
      <c r="L12" s="37"/>
      <c r="M12" s="40"/>
      <c r="N12" s="41"/>
      <c r="O12" s="41"/>
    </row>
    <row r="13" spans="1:15" ht="15">
      <c r="A13" s="23">
        <v>1</v>
      </c>
      <c r="B13" s="42" t="s">
        <v>37</v>
      </c>
      <c r="C13" s="23" t="s">
        <v>38</v>
      </c>
      <c r="D13" s="42" t="s">
        <v>39</v>
      </c>
      <c r="E13" s="23" t="s">
        <v>19</v>
      </c>
      <c r="F13" s="24">
        <v>19</v>
      </c>
      <c r="G13" s="25">
        <v>19</v>
      </c>
      <c r="H13" s="26">
        <v>1</v>
      </c>
      <c r="I13" s="24">
        <f>H13*$F13</f>
        <v>19</v>
      </c>
      <c r="J13" s="27">
        <f>$G13*H13</f>
        <v>19</v>
      </c>
      <c r="K13" s="26">
        <v>1</v>
      </c>
      <c r="L13" s="24">
        <f>K13*$F13</f>
        <v>19</v>
      </c>
      <c r="M13" s="27">
        <f>$G13*K13</f>
        <v>19</v>
      </c>
      <c r="N13" s="28" t="s">
        <v>40</v>
      </c>
      <c r="O13" s="28"/>
    </row>
    <row r="14" spans="1:15" ht="15">
      <c r="A14" s="23">
        <v>2</v>
      </c>
      <c r="B14" s="42" t="s">
        <v>41</v>
      </c>
      <c r="C14" s="23" t="s">
        <v>42</v>
      </c>
      <c r="D14" s="23" t="s">
        <v>43</v>
      </c>
      <c r="E14" s="29" t="s">
        <v>41</v>
      </c>
      <c r="F14" s="24">
        <v>3.55</v>
      </c>
      <c r="G14" s="25">
        <v>3.55</v>
      </c>
      <c r="H14" s="26">
        <v>1</v>
      </c>
      <c r="I14" s="24">
        <f>H14*$F14*$J$65</f>
        <v>3.55</v>
      </c>
      <c r="J14" s="27">
        <f>$G14*H14*$J$65</f>
        <v>3.55</v>
      </c>
      <c r="K14" s="26">
        <v>1</v>
      </c>
      <c r="L14" s="24">
        <f>K14*$F14*$J$65</f>
        <v>3.55</v>
      </c>
      <c r="M14" s="27">
        <f>$G14*K14*$J$65</f>
        <v>3.55</v>
      </c>
      <c r="N14" s="28"/>
      <c r="O14" s="28">
        <v>10</v>
      </c>
    </row>
    <row r="15" spans="1:15" ht="15">
      <c r="A15" s="23">
        <v>3</v>
      </c>
      <c r="B15" s="42" t="s">
        <v>44</v>
      </c>
      <c r="C15" s="23" t="s">
        <v>45</v>
      </c>
      <c r="D15" s="23" t="s">
        <v>46</v>
      </c>
      <c r="E15" s="29" t="s">
        <v>47</v>
      </c>
      <c r="F15" s="24">
        <v>15.16</v>
      </c>
      <c r="G15" s="25">
        <v>12.74</v>
      </c>
      <c r="H15" s="26">
        <v>1</v>
      </c>
      <c r="I15" s="24">
        <f>H15*$F15*$J$64</f>
        <v>0</v>
      </c>
      <c r="J15" s="24">
        <f>$G15*H15*$J$64</f>
        <v>0</v>
      </c>
      <c r="K15" s="26">
        <v>1</v>
      </c>
      <c r="L15" s="24">
        <f>K15*$F15*$J$64</f>
        <v>0</v>
      </c>
      <c r="M15" s="27">
        <f>$G15*K15*$J$64</f>
        <v>0</v>
      </c>
      <c r="N15" s="28"/>
      <c r="O15" s="28">
        <v>10</v>
      </c>
    </row>
    <row r="16" spans="1:16" ht="15">
      <c r="A16" s="23">
        <v>4</v>
      </c>
      <c r="B16" s="42" t="s">
        <v>48</v>
      </c>
      <c r="C16" s="23" t="s">
        <v>49</v>
      </c>
      <c r="D16" s="23" t="s">
        <v>50</v>
      </c>
      <c r="E16" s="31" t="s">
        <v>48</v>
      </c>
      <c r="F16" s="24">
        <v>0.73</v>
      </c>
      <c r="G16" s="25">
        <v>0.64</v>
      </c>
      <c r="H16" s="26">
        <v>1</v>
      </c>
      <c r="I16" s="24">
        <f>H16*$F16</f>
        <v>0.73</v>
      </c>
      <c r="J16" s="27">
        <f>$G16*H16</f>
        <v>0.64</v>
      </c>
      <c r="K16" s="26">
        <v>1</v>
      </c>
      <c r="L16" s="24">
        <f>K16*$F16</f>
        <v>0.73</v>
      </c>
      <c r="M16" s="27">
        <f>$G16*K16</f>
        <v>0.64</v>
      </c>
      <c r="N16" s="28">
        <v>10</v>
      </c>
      <c r="O16" s="28">
        <v>10</v>
      </c>
      <c r="P16" s="1" t="s">
        <v>51</v>
      </c>
    </row>
    <row r="17" spans="1:15" s="52" customFormat="1" ht="15">
      <c r="A17" s="43"/>
      <c r="B17" s="44" t="s">
        <v>52</v>
      </c>
      <c r="C17" s="43"/>
      <c r="D17" s="43"/>
      <c r="E17" s="45"/>
      <c r="F17" s="46"/>
      <c r="G17" s="47"/>
      <c r="H17" s="48"/>
      <c r="I17" s="49"/>
      <c r="J17" s="49"/>
      <c r="K17" s="48"/>
      <c r="L17" s="46"/>
      <c r="M17" s="50"/>
      <c r="N17" s="51"/>
      <c r="O17" s="51"/>
    </row>
    <row r="18" spans="1:15" ht="15">
      <c r="A18" s="23">
        <v>4</v>
      </c>
      <c r="B18" s="42" t="s">
        <v>53</v>
      </c>
      <c r="C18" s="23" t="s">
        <v>54</v>
      </c>
      <c r="D18" s="23" t="s">
        <v>55</v>
      </c>
      <c r="E18" s="29" t="s">
        <v>56</v>
      </c>
      <c r="F18" s="24">
        <v>38.5</v>
      </c>
      <c r="G18" s="25">
        <v>28</v>
      </c>
      <c r="H18" s="26">
        <v>1</v>
      </c>
      <c r="I18" s="24">
        <f>$H18*F18*$F$64</f>
        <v>0</v>
      </c>
      <c r="J18" s="24">
        <f>$H18*G18*$F$64</f>
        <v>0</v>
      </c>
      <c r="K18" s="26">
        <v>1</v>
      </c>
      <c r="L18" s="24">
        <f>$K18*F18*$F$64</f>
        <v>0</v>
      </c>
      <c r="M18" s="27">
        <f>$K18*G18*$F$64</f>
        <v>0</v>
      </c>
      <c r="N18" s="28"/>
      <c r="O18" s="28"/>
    </row>
    <row r="19" spans="1:15" ht="15">
      <c r="A19" s="23">
        <v>5</v>
      </c>
      <c r="B19" s="42" t="s">
        <v>57</v>
      </c>
      <c r="C19" s="23" t="s">
        <v>58</v>
      </c>
      <c r="D19" s="23" t="s">
        <v>46</v>
      </c>
      <c r="E19" s="31" t="s">
        <v>59</v>
      </c>
      <c r="F19" s="24">
        <v>13.8</v>
      </c>
      <c r="G19" s="25">
        <v>11</v>
      </c>
      <c r="H19" s="26">
        <v>1</v>
      </c>
      <c r="I19" s="24">
        <f>$H19*F19*$F$64</f>
        <v>0</v>
      </c>
      <c r="J19" s="24">
        <f>$H19*G19*$F$64</f>
        <v>0</v>
      </c>
      <c r="K19" s="26">
        <v>1</v>
      </c>
      <c r="L19" s="24">
        <f>$K19*F19*$F$64</f>
        <v>0</v>
      </c>
      <c r="M19" s="27">
        <f>$K19*G19*$F$64</f>
        <v>0</v>
      </c>
      <c r="N19" s="28"/>
      <c r="O19" s="28"/>
    </row>
    <row r="20" spans="1:15" s="52" customFormat="1" ht="15">
      <c r="A20" s="43"/>
      <c r="B20" s="44" t="s">
        <v>60</v>
      </c>
      <c r="C20" s="43"/>
      <c r="D20" s="43"/>
      <c r="E20" s="45"/>
      <c r="F20" s="46"/>
      <c r="G20" s="47"/>
      <c r="H20" s="48"/>
      <c r="I20" s="49"/>
      <c r="J20" s="49"/>
      <c r="K20" s="48"/>
      <c r="L20" s="46"/>
      <c r="M20" s="50"/>
      <c r="N20" s="51"/>
      <c r="O20" s="51"/>
    </row>
    <row r="21" spans="1:15" ht="15">
      <c r="A21" s="23">
        <v>6</v>
      </c>
      <c r="B21" s="53" t="s">
        <v>61</v>
      </c>
      <c r="C21" s="23" t="s">
        <v>62</v>
      </c>
      <c r="D21" s="23" t="s">
        <v>63</v>
      </c>
      <c r="E21" s="29" t="s">
        <v>64</v>
      </c>
      <c r="F21" s="24">
        <v>11.6</v>
      </c>
      <c r="G21" s="25">
        <v>11.6</v>
      </c>
      <c r="H21" s="26">
        <v>1</v>
      </c>
      <c r="I21" s="24">
        <f>$H21*F21*$F$65</f>
        <v>11.6</v>
      </c>
      <c r="J21" s="24">
        <f>$H21*G21*$F$65</f>
        <v>11.6</v>
      </c>
      <c r="K21" s="26">
        <v>1</v>
      </c>
      <c r="L21" s="24">
        <f>$K21*F21*$F$65</f>
        <v>11.6</v>
      </c>
      <c r="M21" s="27">
        <f>$K21*G21*$F$65</f>
        <v>11.6</v>
      </c>
      <c r="N21" s="28">
        <v>10</v>
      </c>
      <c r="O21" s="28"/>
    </row>
    <row r="22" spans="1:15" ht="15">
      <c r="A22" s="23">
        <v>7</v>
      </c>
      <c r="B22" s="42" t="s">
        <v>65</v>
      </c>
      <c r="C22" s="23" t="s">
        <v>66</v>
      </c>
      <c r="D22" s="23" t="s">
        <v>46</v>
      </c>
      <c r="E22" s="31" t="s">
        <v>65</v>
      </c>
      <c r="F22" s="24">
        <v>3.27</v>
      </c>
      <c r="G22" s="25">
        <v>2.67</v>
      </c>
      <c r="H22" s="26">
        <v>1</v>
      </c>
      <c r="I22" s="24">
        <f>$H22*F22*$F$65</f>
        <v>3.27</v>
      </c>
      <c r="J22" s="24">
        <f>$H22*G22*$F$65</f>
        <v>2.67</v>
      </c>
      <c r="K22" s="26">
        <v>1</v>
      </c>
      <c r="L22" s="24">
        <f>$K22*F22*$F$65</f>
        <v>3.27</v>
      </c>
      <c r="M22" s="27">
        <f>$K22*G22*$F$65</f>
        <v>2.67</v>
      </c>
      <c r="N22" s="28">
        <v>25</v>
      </c>
      <c r="O22" s="28"/>
    </row>
    <row r="23" spans="1:15" s="52" customFormat="1" ht="15">
      <c r="A23" s="43"/>
      <c r="B23" s="44" t="s">
        <v>67</v>
      </c>
      <c r="C23" s="43"/>
      <c r="D23" s="43"/>
      <c r="E23" s="45"/>
      <c r="F23" s="46"/>
      <c r="G23" s="47"/>
      <c r="H23" s="48"/>
      <c r="I23" s="49"/>
      <c r="J23" s="49"/>
      <c r="K23" s="48"/>
      <c r="L23" s="46"/>
      <c r="M23" s="50"/>
      <c r="N23" s="51"/>
      <c r="O23" s="51"/>
    </row>
    <row r="24" spans="1:15" ht="15">
      <c r="A24" s="23">
        <v>8</v>
      </c>
      <c r="B24" s="23" t="s">
        <v>68</v>
      </c>
      <c r="C24" s="23" t="s">
        <v>69</v>
      </c>
      <c r="D24" s="23" t="s">
        <v>64</v>
      </c>
      <c r="E24" s="29" t="s">
        <v>70</v>
      </c>
      <c r="F24" s="24">
        <v>4.99</v>
      </c>
      <c r="G24" s="25">
        <v>4</v>
      </c>
      <c r="H24" s="26">
        <v>1</v>
      </c>
      <c r="I24" s="24">
        <f>$H24*F24*$F$66</f>
        <v>0</v>
      </c>
      <c r="J24" s="24">
        <f>$H24*G24*$F$66</f>
        <v>0</v>
      </c>
      <c r="K24" s="26">
        <v>1</v>
      </c>
      <c r="L24" s="24">
        <f>$K24*F24*$F$66</f>
        <v>0</v>
      </c>
      <c r="M24" s="27">
        <f>$K24*G24*$F$66</f>
        <v>0</v>
      </c>
      <c r="N24" s="28"/>
      <c r="O24" s="28"/>
    </row>
    <row r="25" spans="1:15" ht="15">
      <c r="A25" s="23">
        <v>9</v>
      </c>
      <c r="B25" s="42" t="s">
        <v>65</v>
      </c>
      <c r="C25" s="23" t="s">
        <v>66</v>
      </c>
      <c r="D25" s="23" t="s">
        <v>46</v>
      </c>
      <c r="E25" s="31" t="s">
        <v>65</v>
      </c>
      <c r="F25" s="24">
        <v>3.27</v>
      </c>
      <c r="G25" s="25">
        <v>2.67</v>
      </c>
      <c r="H25" s="26">
        <v>1</v>
      </c>
      <c r="I25" s="24">
        <f>$H25*F25*$F$66</f>
        <v>0</v>
      </c>
      <c r="J25" s="24">
        <f>$H25*G25*$F$66</f>
        <v>0</v>
      </c>
      <c r="K25" s="26">
        <v>1</v>
      </c>
      <c r="L25" s="24">
        <f>$K25*F25*$F$66</f>
        <v>0</v>
      </c>
      <c r="M25" s="27">
        <f>$K25*G25*$F$66</f>
        <v>0</v>
      </c>
      <c r="N25" s="28"/>
      <c r="O25" s="28"/>
    </row>
    <row r="26" spans="1:15" ht="15">
      <c r="A26" s="34"/>
      <c r="B26" s="54" t="s">
        <v>71</v>
      </c>
      <c r="C26" s="34"/>
      <c r="D26" s="34"/>
      <c r="E26" s="36"/>
      <c r="F26" s="37"/>
      <c r="G26" s="38"/>
      <c r="H26" s="39"/>
      <c r="I26" s="37"/>
      <c r="J26" s="40"/>
      <c r="K26" s="39"/>
      <c r="L26" s="37"/>
      <c r="M26" s="40"/>
      <c r="N26" s="41"/>
      <c r="O26" s="41"/>
    </row>
    <row r="27" spans="1:15" ht="15">
      <c r="A27" s="23">
        <v>1</v>
      </c>
      <c r="B27" s="42" t="s">
        <v>72</v>
      </c>
      <c r="C27" s="23" t="s">
        <v>73</v>
      </c>
      <c r="D27" s="23" t="s">
        <v>46</v>
      </c>
      <c r="E27" s="55" t="s">
        <v>74</v>
      </c>
      <c r="F27" s="24">
        <v>24.8</v>
      </c>
      <c r="G27" s="25">
        <v>19.53</v>
      </c>
      <c r="H27" s="26">
        <v>1</v>
      </c>
      <c r="I27" s="24">
        <f>$H27*F27*$J$67</f>
        <v>0</v>
      </c>
      <c r="J27" s="24">
        <f>$H27*G27*$J$67</f>
        <v>0</v>
      </c>
      <c r="K27" s="26">
        <v>1</v>
      </c>
      <c r="L27" s="24">
        <f>$K27*F27*$J$67</f>
        <v>0</v>
      </c>
      <c r="M27" s="27">
        <f>$K27*G27*$F$70</f>
        <v>0</v>
      </c>
      <c r="N27" s="28">
        <v>10</v>
      </c>
      <c r="O27" s="28"/>
    </row>
    <row r="28" spans="1:16" ht="15">
      <c r="A28" s="23">
        <v>2</v>
      </c>
      <c r="B28" s="23" t="s">
        <v>75</v>
      </c>
      <c r="C28" s="23" t="s">
        <v>73</v>
      </c>
      <c r="D28" s="23" t="s">
        <v>76</v>
      </c>
      <c r="E28" s="31" t="s">
        <v>75</v>
      </c>
      <c r="F28" s="24">
        <v>4.84</v>
      </c>
      <c r="G28" s="25">
        <v>4.84</v>
      </c>
      <c r="H28" s="26">
        <v>1</v>
      </c>
      <c r="I28" s="24">
        <f>H28*$F28*$J$68</f>
        <v>4.84</v>
      </c>
      <c r="J28" s="27">
        <f>$G28*H28*$J$68</f>
        <v>4.84</v>
      </c>
      <c r="K28" s="26">
        <v>1</v>
      </c>
      <c r="L28" s="24">
        <f>K28*$F28*$J$68</f>
        <v>4.84</v>
      </c>
      <c r="M28" s="27">
        <f>$G28*K28*$J$68</f>
        <v>4.84</v>
      </c>
      <c r="N28" s="28">
        <v>10</v>
      </c>
      <c r="O28" s="28">
        <v>10</v>
      </c>
      <c r="P28" s="1" t="s">
        <v>75</v>
      </c>
    </row>
    <row r="29" spans="1:15" ht="15">
      <c r="A29" s="23">
        <v>3</v>
      </c>
      <c r="B29" s="23" t="s">
        <v>77</v>
      </c>
      <c r="C29" s="23" t="s">
        <v>78</v>
      </c>
      <c r="D29" s="23" t="s">
        <v>79</v>
      </c>
      <c r="E29" s="29" t="s">
        <v>80</v>
      </c>
      <c r="F29" s="24">
        <v>7.87</v>
      </c>
      <c r="G29" s="25">
        <v>6.77</v>
      </c>
      <c r="H29" s="26">
        <v>1</v>
      </c>
      <c r="I29" s="24">
        <f>H29*$F29</f>
        <v>7.87</v>
      </c>
      <c r="J29" s="27">
        <f>$G29*H29</f>
        <v>6.77</v>
      </c>
      <c r="K29" s="26">
        <v>1</v>
      </c>
      <c r="L29" s="24">
        <f>K29*$F29</f>
        <v>7.87</v>
      </c>
      <c r="M29" s="27">
        <f>$G29*K29</f>
        <v>6.77</v>
      </c>
      <c r="N29" s="28">
        <v>10</v>
      </c>
      <c r="O29" s="28">
        <v>10</v>
      </c>
    </row>
    <row r="30" spans="1:15" ht="15">
      <c r="A30" s="34"/>
      <c r="B30" s="35" t="s">
        <v>81</v>
      </c>
      <c r="C30" s="34"/>
      <c r="D30" s="34"/>
      <c r="E30" s="36"/>
      <c r="F30" s="37"/>
      <c r="G30" s="38"/>
      <c r="H30" s="39"/>
      <c r="I30" s="37"/>
      <c r="J30" s="40"/>
      <c r="K30" s="39"/>
      <c r="L30" s="37"/>
      <c r="M30" s="40"/>
      <c r="N30" s="41"/>
      <c r="O30" s="41"/>
    </row>
    <row r="31" spans="1:15" s="59" customFormat="1" ht="15">
      <c r="A31" s="56">
        <v>1</v>
      </c>
      <c r="B31" s="42" t="s">
        <v>82</v>
      </c>
      <c r="C31" s="56" t="s">
        <v>83</v>
      </c>
      <c r="D31" s="56" t="s">
        <v>84</v>
      </c>
      <c r="E31" s="29" t="s">
        <v>85</v>
      </c>
      <c r="F31" s="57">
        <v>4.25</v>
      </c>
      <c r="G31" s="57">
        <v>3.5</v>
      </c>
      <c r="H31" s="26">
        <v>3</v>
      </c>
      <c r="I31" s="24">
        <f>H31*$F31</f>
        <v>12.75</v>
      </c>
      <c r="J31" s="27">
        <f>$G31*H31</f>
        <v>10.5</v>
      </c>
      <c r="K31" s="58">
        <v>3</v>
      </c>
      <c r="L31" s="57">
        <f>K31*$F31</f>
        <v>12.75</v>
      </c>
      <c r="M31" s="27">
        <f>$G31*K31</f>
        <v>10.5</v>
      </c>
      <c r="N31" s="28">
        <f>20+10</f>
        <v>30</v>
      </c>
      <c r="O31" s="28" t="s">
        <v>40</v>
      </c>
    </row>
    <row r="32" spans="1:15" s="59" customFormat="1" ht="15">
      <c r="A32" s="56">
        <v>2</v>
      </c>
      <c r="B32" s="42" t="s">
        <v>86</v>
      </c>
      <c r="C32" s="56" t="s">
        <v>87</v>
      </c>
      <c r="D32" s="56" t="s">
        <v>84</v>
      </c>
      <c r="E32" s="29" t="s">
        <v>88</v>
      </c>
      <c r="F32" s="57">
        <v>0.75</v>
      </c>
      <c r="G32" s="57">
        <v>0.5</v>
      </c>
      <c r="H32" s="26">
        <v>1</v>
      </c>
      <c r="I32" s="24">
        <f>H32*$F32</f>
        <v>0.75</v>
      </c>
      <c r="J32" s="27">
        <f>$G32*H32</f>
        <v>0.5</v>
      </c>
      <c r="K32" s="58">
        <v>2</v>
      </c>
      <c r="L32" s="57">
        <f>K32*$F32</f>
        <v>1.5</v>
      </c>
      <c r="M32" s="27">
        <f>$G32*K32</f>
        <v>1</v>
      </c>
      <c r="N32" s="28">
        <v>20</v>
      </c>
      <c r="O32" s="28"/>
    </row>
    <row r="33" spans="1:15" s="59" customFormat="1" ht="15">
      <c r="A33" s="56">
        <v>3</v>
      </c>
      <c r="B33" s="42" t="s">
        <v>89</v>
      </c>
      <c r="C33" s="56" t="s">
        <v>90</v>
      </c>
      <c r="D33" s="56" t="s">
        <v>84</v>
      </c>
      <c r="E33" s="29" t="s">
        <v>91</v>
      </c>
      <c r="F33" s="57">
        <v>0.71</v>
      </c>
      <c r="G33" s="57">
        <v>0.5</v>
      </c>
      <c r="H33" s="26">
        <v>3</v>
      </c>
      <c r="I33" s="24">
        <f>H33*$F33</f>
        <v>2.13</v>
      </c>
      <c r="J33" s="27">
        <f>$G33*H33</f>
        <v>1.5</v>
      </c>
      <c r="K33" s="58">
        <v>6</v>
      </c>
      <c r="L33" s="57">
        <f>K33*$F33</f>
        <v>4.26</v>
      </c>
      <c r="M33" s="27">
        <f>$G33*K33</f>
        <v>3</v>
      </c>
      <c r="N33" s="28">
        <v>100</v>
      </c>
      <c r="O33" s="28"/>
    </row>
    <row r="34" spans="1:15" s="59" customFormat="1" ht="15">
      <c r="A34" s="56">
        <v>4</v>
      </c>
      <c r="B34" s="42" t="s">
        <v>92</v>
      </c>
      <c r="C34" s="56" t="s">
        <v>93</v>
      </c>
      <c r="D34" s="56" t="s">
        <v>94</v>
      </c>
      <c r="E34" s="31" t="s">
        <v>92</v>
      </c>
      <c r="F34" s="57">
        <v>0.47</v>
      </c>
      <c r="G34" s="57">
        <v>0.3</v>
      </c>
      <c r="H34" s="26">
        <v>1</v>
      </c>
      <c r="I34" s="24">
        <f>H34*$F34</f>
        <v>0.47</v>
      </c>
      <c r="J34" s="27">
        <f>$G34*H34</f>
        <v>0.3</v>
      </c>
      <c r="K34" s="58">
        <v>1</v>
      </c>
      <c r="L34" s="57">
        <f>K34*$F34</f>
        <v>0.47</v>
      </c>
      <c r="M34" s="27">
        <f>$G34*K34</f>
        <v>0.3</v>
      </c>
      <c r="N34" s="28">
        <v>25</v>
      </c>
      <c r="O34" s="28" t="s">
        <v>40</v>
      </c>
    </row>
    <row r="35" spans="1:15" s="59" customFormat="1" ht="15">
      <c r="A35" s="56">
        <v>5</v>
      </c>
      <c r="B35" s="56" t="s">
        <v>95</v>
      </c>
      <c r="C35" s="56" t="s">
        <v>96</v>
      </c>
      <c r="D35" s="56" t="s">
        <v>97</v>
      </c>
      <c r="E35" s="29" t="s">
        <v>98</v>
      </c>
      <c r="F35" s="57">
        <v>2.97</v>
      </c>
      <c r="G35" s="57">
        <v>1.96</v>
      </c>
      <c r="H35" s="26">
        <v>1</v>
      </c>
      <c r="I35" s="24">
        <f>H35*$F35</f>
        <v>2.97</v>
      </c>
      <c r="J35" s="27">
        <f>$G35*H35</f>
        <v>1.96</v>
      </c>
      <c r="K35" s="58">
        <v>1</v>
      </c>
      <c r="L35" s="57">
        <f>K35*$F35</f>
        <v>2.97</v>
      </c>
      <c r="M35" s="27">
        <f>$G35*K35</f>
        <v>1.96</v>
      </c>
      <c r="N35" s="28">
        <v>10</v>
      </c>
      <c r="O35" s="28">
        <v>10</v>
      </c>
    </row>
    <row r="36" spans="1:15" ht="15">
      <c r="A36" s="34"/>
      <c r="B36" s="35" t="s">
        <v>99</v>
      </c>
      <c r="C36" s="34"/>
      <c r="D36" s="34"/>
      <c r="E36" s="36"/>
      <c r="F36" s="37"/>
      <c r="G36" s="38"/>
      <c r="H36" s="39"/>
      <c r="I36" s="37"/>
      <c r="J36" s="40"/>
      <c r="K36" s="39"/>
      <c r="L36" s="37"/>
      <c r="M36" s="40"/>
      <c r="N36" s="41"/>
      <c r="O36" s="41"/>
    </row>
    <row r="37" spans="1:16" ht="15">
      <c r="A37" s="23">
        <v>1</v>
      </c>
      <c r="B37" s="23" t="s">
        <v>100</v>
      </c>
      <c r="C37" s="23" t="s">
        <v>101</v>
      </c>
      <c r="D37" s="23" t="s">
        <v>102</v>
      </c>
      <c r="E37" s="23" t="s">
        <v>19</v>
      </c>
      <c r="F37" s="24">
        <v>2</v>
      </c>
      <c r="G37" s="25">
        <v>1.8</v>
      </c>
      <c r="H37" s="26">
        <v>1</v>
      </c>
      <c r="I37" s="24">
        <f aca="true" t="shared" si="2" ref="I37:I43">H37*$F37</f>
        <v>2</v>
      </c>
      <c r="J37" s="27">
        <f aca="true" t="shared" si="3" ref="J37:J43">$G37*H37</f>
        <v>1.8</v>
      </c>
      <c r="K37" s="26">
        <v>2</v>
      </c>
      <c r="L37" s="24">
        <f aca="true" t="shared" si="4" ref="L37:L43">K37*$F37</f>
        <v>4</v>
      </c>
      <c r="M37" s="27">
        <f aca="true" t="shared" si="5" ref="M37:M43">$G37*K37</f>
        <v>3.6</v>
      </c>
      <c r="N37" s="28">
        <v>250</v>
      </c>
      <c r="O37" s="28" t="s">
        <v>103</v>
      </c>
      <c r="P37" s="1" t="s">
        <v>104</v>
      </c>
    </row>
    <row r="38" spans="1:15" ht="15">
      <c r="A38" s="23">
        <v>2</v>
      </c>
      <c r="B38" s="23" t="s">
        <v>105</v>
      </c>
      <c r="C38" s="23" t="s">
        <v>106</v>
      </c>
      <c r="D38" s="23" t="s">
        <v>107</v>
      </c>
      <c r="E38" s="31" t="s">
        <v>108</v>
      </c>
      <c r="F38" s="24">
        <v>2.3</v>
      </c>
      <c r="G38" s="25">
        <v>2</v>
      </c>
      <c r="H38" s="26">
        <v>1</v>
      </c>
      <c r="I38" s="24">
        <f>$H38*F38*$F$70</f>
        <v>0</v>
      </c>
      <c r="J38" s="24">
        <f>$H38*G38*$F$70</f>
        <v>0</v>
      </c>
      <c r="K38" s="26">
        <v>2</v>
      </c>
      <c r="L38" s="24">
        <f>$K38*F38*$F$70</f>
        <v>0</v>
      </c>
      <c r="M38" s="27">
        <f>$K38*G38*$F$70</f>
        <v>0</v>
      </c>
      <c r="N38" s="28"/>
      <c r="O38" s="28" t="s">
        <v>40</v>
      </c>
    </row>
    <row r="39" spans="1:15" ht="15">
      <c r="A39" s="23">
        <v>3</v>
      </c>
      <c r="B39" s="23" t="s">
        <v>109</v>
      </c>
      <c r="C39" s="23" t="s">
        <v>110</v>
      </c>
      <c r="D39" s="23" t="s">
        <v>111</v>
      </c>
      <c r="E39" s="23" t="s">
        <v>19</v>
      </c>
      <c r="F39" s="24">
        <v>4</v>
      </c>
      <c r="G39" s="25">
        <v>2.5</v>
      </c>
      <c r="H39" s="26">
        <v>2</v>
      </c>
      <c r="I39" s="24">
        <f>H39*$F39*$F$72</f>
        <v>0</v>
      </c>
      <c r="J39" s="24">
        <f>I39*$F39*$F$72</f>
        <v>0</v>
      </c>
      <c r="K39" s="26">
        <v>2</v>
      </c>
      <c r="L39" s="24">
        <f>K39*$F39*$F$72</f>
        <v>0</v>
      </c>
      <c r="M39" s="27">
        <f>$G39*K39*$F$72</f>
        <v>0</v>
      </c>
      <c r="N39" s="28"/>
      <c r="O39" s="28">
        <v>10</v>
      </c>
    </row>
    <row r="40" spans="1:15" ht="15">
      <c r="A40" s="23">
        <v>4</v>
      </c>
      <c r="B40" s="23" t="s">
        <v>112</v>
      </c>
      <c r="C40" s="23" t="s">
        <v>113</v>
      </c>
      <c r="D40" s="23" t="s">
        <v>111</v>
      </c>
      <c r="E40" s="23" t="s">
        <v>19</v>
      </c>
      <c r="F40" s="24">
        <v>4</v>
      </c>
      <c r="G40" s="25">
        <v>2.5</v>
      </c>
      <c r="H40" s="26">
        <v>1</v>
      </c>
      <c r="I40" s="24">
        <f>H40*$F40*$F$72</f>
        <v>0</v>
      </c>
      <c r="J40" s="24">
        <f>I40*$F40*$F$72</f>
        <v>0</v>
      </c>
      <c r="K40" s="26">
        <v>2</v>
      </c>
      <c r="L40" s="24">
        <f>K40*$F40*$F$72</f>
        <v>0</v>
      </c>
      <c r="M40" s="27">
        <f>$G40*K40*$F$72</f>
        <v>0</v>
      </c>
      <c r="N40" s="28"/>
      <c r="O40" s="28">
        <v>10</v>
      </c>
    </row>
    <row r="41" spans="1:15" ht="15">
      <c r="A41" s="23">
        <v>5</v>
      </c>
      <c r="B41" s="23" t="s">
        <v>114</v>
      </c>
      <c r="C41" s="23" t="s">
        <v>115</v>
      </c>
      <c r="D41" s="23" t="s">
        <v>116</v>
      </c>
      <c r="E41" s="23" t="s">
        <v>19</v>
      </c>
      <c r="F41" s="24">
        <v>2.2</v>
      </c>
      <c r="G41" s="25">
        <v>2</v>
      </c>
      <c r="H41" s="26">
        <v>1</v>
      </c>
      <c r="I41" s="24">
        <f t="shared" si="2"/>
        <v>2.2</v>
      </c>
      <c r="J41" s="27">
        <f t="shared" si="3"/>
        <v>2</v>
      </c>
      <c r="K41" s="26">
        <v>2</v>
      </c>
      <c r="L41" s="24">
        <f t="shared" si="4"/>
        <v>4.4</v>
      </c>
      <c r="M41" s="27">
        <f t="shared" si="5"/>
        <v>4</v>
      </c>
      <c r="N41" s="28">
        <v>25</v>
      </c>
      <c r="O41" s="28"/>
    </row>
    <row r="42" spans="1:16" ht="15">
      <c r="A42" s="23">
        <v>6</v>
      </c>
      <c r="B42" s="42" t="s">
        <v>117</v>
      </c>
      <c r="C42" s="23" t="s">
        <v>118</v>
      </c>
      <c r="D42" s="23" t="s">
        <v>116</v>
      </c>
      <c r="E42" s="23" t="s">
        <v>19</v>
      </c>
      <c r="F42" s="24">
        <v>2.2</v>
      </c>
      <c r="G42" s="25">
        <v>2</v>
      </c>
      <c r="H42" s="26">
        <v>1</v>
      </c>
      <c r="I42" s="24">
        <f t="shared" si="2"/>
        <v>2.2</v>
      </c>
      <c r="J42" s="27">
        <f t="shared" si="3"/>
        <v>2</v>
      </c>
      <c r="K42" s="26">
        <v>2</v>
      </c>
      <c r="L42" s="24">
        <f t="shared" si="4"/>
        <v>4.4</v>
      </c>
      <c r="M42" s="27">
        <f t="shared" si="5"/>
        <v>4</v>
      </c>
      <c r="N42" s="28">
        <v>25</v>
      </c>
      <c r="O42" s="28"/>
      <c r="P42" s="1" t="s">
        <v>119</v>
      </c>
    </row>
    <row r="43" spans="1:16" ht="15">
      <c r="A43" s="23">
        <v>7</v>
      </c>
      <c r="B43" s="53" t="s">
        <v>120</v>
      </c>
      <c r="C43" s="23" t="s">
        <v>121</v>
      </c>
      <c r="D43" s="23" t="s">
        <v>116</v>
      </c>
      <c r="E43" s="23" t="s">
        <v>19</v>
      </c>
      <c r="F43" s="24">
        <v>5</v>
      </c>
      <c r="G43" s="25">
        <v>4.5</v>
      </c>
      <c r="H43" s="26">
        <v>0</v>
      </c>
      <c r="I43" s="24">
        <f t="shared" si="2"/>
        <v>0</v>
      </c>
      <c r="J43" s="27">
        <f t="shared" si="3"/>
        <v>0</v>
      </c>
      <c r="K43" s="26">
        <v>2</v>
      </c>
      <c r="L43" s="24">
        <f t="shared" si="4"/>
        <v>10</v>
      </c>
      <c r="M43" s="27">
        <f t="shared" si="5"/>
        <v>9</v>
      </c>
      <c r="N43" s="28">
        <v>25</v>
      </c>
      <c r="O43" s="28">
        <v>11</v>
      </c>
      <c r="P43" s="1" t="s">
        <v>122</v>
      </c>
    </row>
    <row r="44" spans="1:15" ht="15">
      <c r="A44" s="23">
        <v>8</v>
      </c>
      <c r="B44" s="60" t="s">
        <v>123</v>
      </c>
      <c r="C44" s="23" t="s">
        <v>124</v>
      </c>
      <c r="D44" s="23" t="s">
        <v>125</v>
      </c>
      <c r="E44" s="31" t="s">
        <v>126</v>
      </c>
      <c r="F44" s="24">
        <v>5.18</v>
      </c>
      <c r="G44" s="25">
        <v>3.79</v>
      </c>
      <c r="H44" s="26">
        <v>2</v>
      </c>
      <c r="I44" s="24">
        <f>H44*$F44</f>
        <v>10.36</v>
      </c>
      <c r="J44" s="27">
        <f>$G44*H44</f>
        <v>7.58</v>
      </c>
      <c r="K44" s="26">
        <v>2</v>
      </c>
      <c r="L44" s="24">
        <f>K44*$F44</f>
        <v>10.36</v>
      </c>
      <c r="M44" s="27">
        <f>$G44*K44</f>
        <v>7.58</v>
      </c>
      <c r="N44" s="28">
        <v>20</v>
      </c>
      <c r="O44" s="28"/>
    </row>
    <row r="45" spans="1:15" ht="15">
      <c r="A45" s="34"/>
      <c r="B45" s="35" t="s">
        <v>127</v>
      </c>
      <c r="C45" s="34"/>
      <c r="D45" s="34"/>
      <c r="E45" s="36"/>
      <c r="F45" s="37"/>
      <c r="G45" s="38"/>
      <c r="H45" s="39"/>
      <c r="I45" s="37"/>
      <c r="J45" s="40"/>
      <c r="K45" s="39"/>
      <c r="L45" s="37"/>
      <c r="M45" s="40"/>
      <c r="N45" s="41"/>
      <c r="O45" s="41"/>
    </row>
    <row r="46" spans="1:15" ht="15">
      <c r="A46" s="23">
        <v>1</v>
      </c>
      <c r="B46" s="23" t="s">
        <v>19</v>
      </c>
      <c r="C46" s="23" t="s">
        <v>128</v>
      </c>
      <c r="D46" s="23" t="s">
        <v>19</v>
      </c>
      <c r="E46" s="61" t="s">
        <v>129</v>
      </c>
      <c r="F46" s="62">
        <v>0.1</v>
      </c>
      <c r="G46" s="62">
        <v>0.01</v>
      </c>
      <c r="H46" s="26">
        <v>150</v>
      </c>
      <c r="I46" s="24">
        <f>H46*$F46</f>
        <v>15</v>
      </c>
      <c r="J46" s="27">
        <f>$G46*H46</f>
        <v>1.5</v>
      </c>
      <c r="K46" s="26">
        <v>200</v>
      </c>
      <c r="L46" s="24">
        <f>K46*$F46</f>
        <v>20</v>
      </c>
      <c r="M46" s="27">
        <f>$G46*K46</f>
        <v>2</v>
      </c>
      <c r="N46" s="28"/>
      <c r="O46" s="28"/>
    </row>
    <row r="47" spans="1:15" ht="15">
      <c r="A47" s="23">
        <v>2</v>
      </c>
      <c r="B47" s="23" t="s">
        <v>19</v>
      </c>
      <c r="C47" s="23" t="s">
        <v>130</v>
      </c>
      <c r="D47" s="23" t="s">
        <v>19</v>
      </c>
      <c r="E47" s="61" t="s">
        <v>129</v>
      </c>
      <c r="F47" s="62">
        <v>0.2</v>
      </c>
      <c r="G47" s="62">
        <v>0.05</v>
      </c>
      <c r="H47" s="26">
        <v>200</v>
      </c>
      <c r="I47" s="24">
        <f>H47*$F47</f>
        <v>40</v>
      </c>
      <c r="J47" s="27">
        <f>$G47*H47</f>
        <v>10</v>
      </c>
      <c r="K47" s="26">
        <v>250</v>
      </c>
      <c r="L47" s="24">
        <f>K47*$F47</f>
        <v>50</v>
      </c>
      <c r="M47" s="27">
        <f>$G47*K47</f>
        <v>12.5</v>
      </c>
      <c r="N47" s="28"/>
      <c r="O47" s="28"/>
    </row>
    <row r="48" spans="1:15" ht="15">
      <c r="A48" s="23">
        <v>3</v>
      </c>
      <c r="B48" s="23" t="s">
        <v>19</v>
      </c>
      <c r="C48" s="23" t="s">
        <v>131</v>
      </c>
      <c r="D48" s="23" t="s">
        <v>19</v>
      </c>
      <c r="E48" s="61" t="s">
        <v>129</v>
      </c>
      <c r="F48" s="62">
        <v>1</v>
      </c>
      <c r="G48" s="62">
        <v>0.5</v>
      </c>
      <c r="H48" s="26">
        <v>20</v>
      </c>
      <c r="I48" s="24">
        <f>H48*$F48</f>
        <v>20</v>
      </c>
      <c r="J48" s="27">
        <f>$G48*H48</f>
        <v>10</v>
      </c>
      <c r="K48" s="26">
        <v>25</v>
      </c>
      <c r="L48" s="24">
        <f>K48*$F48</f>
        <v>25</v>
      </c>
      <c r="M48" s="27">
        <f>$G48*K48</f>
        <v>12.5</v>
      </c>
      <c r="N48" s="28"/>
      <c r="O48" s="28"/>
    </row>
    <row r="49" spans="1:15" ht="15">
      <c r="A49" s="23">
        <v>4</v>
      </c>
      <c r="B49" s="23" t="s">
        <v>19</v>
      </c>
      <c r="C49" s="23" t="s">
        <v>132</v>
      </c>
      <c r="D49" s="23" t="s">
        <v>19</v>
      </c>
      <c r="E49" s="61" t="s">
        <v>129</v>
      </c>
      <c r="F49" s="62">
        <v>0.5</v>
      </c>
      <c r="G49" s="62">
        <v>0.15</v>
      </c>
      <c r="H49" s="26">
        <v>10</v>
      </c>
      <c r="I49" s="24">
        <f>H49*$F49</f>
        <v>5</v>
      </c>
      <c r="J49" s="27">
        <f>$G49*H49</f>
        <v>1.5</v>
      </c>
      <c r="K49" s="26">
        <v>20</v>
      </c>
      <c r="L49" s="24">
        <f>K49*$F49</f>
        <v>10</v>
      </c>
      <c r="M49" s="27">
        <f>$G49*K49</f>
        <v>3</v>
      </c>
      <c r="N49" s="28"/>
      <c r="O49" s="28"/>
    </row>
    <row r="50" spans="1:15" ht="15">
      <c r="A50" s="23">
        <v>5</v>
      </c>
      <c r="B50" s="53" t="s">
        <v>133</v>
      </c>
      <c r="C50" s="23" t="s">
        <v>134</v>
      </c>
      <c r="D50" s="23" t="s">
        <v>135</v>
      </c>
      <c r="E50" s="29" t="s">
        <v>133</v>
      </c>
      <c r="F50" s="63">
        <v>1.2</v>
      </c>
      <c r="G50" s="64">
        <v>1</v>
      </c>
      <c r="H50" s="26">
        <v>5</v>
      </c>
      <c r="I50" s="24">
        <f>H50*$F50</f>
        <v>6</v>
      </c>
      <c r="J50" s="27">
        <f>$G50*H50</f>
        <v>5</v>
      </c>
      <c r="K50" s="26">
        <v>6</v>
      </c>
      <c r="L50" s="24">
        <f>K50*$F50</f>
        <v>7.199999999999999</v>
      </c>
      <c r="M50" s="27">
        <f>$G50*K50</f>
        <v>6</v>
      </c>
      <c r="N50" s="28"/>
      <c r="O50" s="28"/>
    </row>
    <row r="51" spans="1:15" ht="15">
      <c r="A51" s="34"/>
      <c r="B51" s="35" t="s">
        <v>136</v>
      </c>
      <c r="C51" s="34"/>
      <c r="D51" s="34"/>
      <c r="E51" s="36"/>
      <c r="F51" s="37"/>
      <c r="G51" s="38"/>
      <c r="H51" s="39"/>
      <c r="I51" s="37"/>
      <c r="J51" s="40"/>
      <c r="K51" s="39"/>
      <c r="L51" s="37"/>
      <c r="M51" s="40"/>
      <c r="N51" s="41"/>
      <c r="O51" s="41"/>
    </row>
    <row r="52" spans="1:15" ht="15">
      <c r="A52" s="23">
        <v>1</v>
      </c>
      <c r="B52" s="23" t="s">
        <v>19</v>
      </c>
      <c r="C52" s="23" t="s">
        <v>137</v>
      </c>
      <c r="D52" s="23" t="s">
        <v>19</v>
      </c>
      <c r="E52" s="61" t="s">
        <v>129</v>
      </c>
      <c r="F52" s="62">
        <v>560</v>
      </c>
      <c r="G52" s="65">
        <v>200</v>
      </c>
      <c r="H52" s="26">
        <v>1</v>
      </c>
      <c r="I52" s="24">
        <f>H52*$F52</f>
        <v>560</v>
      </c>
      <c r="J52" s="27">
        <f>$G52*H52</f>
        <v>200</v>
      </c>
      <c r="K52" s="26">
        <v>1</v>
      </c>
      <c r="L52" s="24">
        <f>K52*$F52</f>
        <v>560</v>
      </c>
      <c r="M52" s="27">
        <f>$G52*K52</f>
        <v>200</v>
      </c>
      <c r="N52" s="28"/>
      <c r="O52" s="28"/>
    </row>
    <row r="53" spans="1:15" ht="15">
      <c r="A53" s="23">
        <v>2</v>
      </c>
      <c r="B53" s="23" t="s">
        <v>19</v>
      </c>
      <c r="C53" s="23" t="s">
        <v>138</v>
      </c>
      <c r="D53" s="23" t="s">
        <v>19</v>
      </c>
      <c r="E53" s="61" t="s">
        <v>129</v>
      </c>
      <c r="F53" s="62">
        <v>140</v>
      </c>
      <c r="G53" s="65">
        <v>0</v>
      </c>
      <c r="H53" s="26">
        <v>1</v>
      </c>
      <c r="I53" s="24">
        <f>H53*$F53</f>
        <v>140</v>
      </c>
      <c r="J53" s="27">
        <f>$G53*H53</f>
        <v>0</v>
      </c>
      <c r="K53" s="26">
        <v>1</v>
      </c>
      <c r="L53" s="24">
        <f>K53*$F53</f>
        <v>140</v>
      </c>
      <c r="M53" s="27">
        <f>$G53*K53</f>
        <v>0</v>
      </c>
      <c r="N53" s="28"/>
      <c r="O53" s="28"/>
    </row>
    <row r="54" spans="1:15" ht="15">
      <c r="A54" s="23">
        <v>3</v>
      </c>
      <c r="B54" s="23" t="s">
        <v>19</v>
      </c>
      <c r="C54" s="23" t="s">
        <v>139</v>
      </c>
      <c r="D54" s="23" t="s">
        <v>19</v>
      </c>
      <c r="E54" s="61" t="s">
        <v>129</v>
      </c>
      <c r="F54" s="62">
        <v>50</v>
      </c>
      <c r="G54" s="65">
        <v>17</v>
      </c>
      <c r="H54" s="26">
        <v>1</v>
      </c>
      <c r="I54" s="24">
        <f>H54*$F54</f>
        <v>50</v>
      </c>
      <c r="J54" s="27">
        <f>$G54*H54</f>
        <v>17</v>
      </c>
      <c r="K54" s="26">
        <v>1</v>
      </c>
      <c r="L54" s="24">
        <f>K54*$F54</f>
        <v>50</v>
      </c>
      <c r="M54" s="27">
        <f>$G54*K54</f>
        <v>17</v>
      </c>
      <c r="N54" s="28"/>
      <c r="O54" s="28"/>
    </row>
    <row r="55" spans="1:15" ht="15">
      <c r="A55" s="23">
        <v>4</v>
      </c>
      <c r="B55" s="42" t="s">
        <v>140</v>
      </c>
      <c r="C55" s="23" t="s">
        <v>141</v>
      </c>
      <c r="D55" s="23" t="s">
        <v>19</v>
      </c>
      <c r="E55" s="29" t="s">
        <v>142</v>
      </c>
      <c r="F55" s="63">
        <v>2.8</v>
      </c>
      <c r="G55" s="64">
        <v>2.2</v>
      </c>
      <c r="H55" s="26">
        <v>5</v>
      </c>
      <c r="I55" s="24">
        <f>H55*$F55</f>
        <v>14</v>
      </c>
      <c r="J55" s="27">
        <f>$G55*H55</f>
        <v>11</v>
      </c>
      <c r="K55" s="26">
        <v>6</v>
      </c>
      <c r="L55" s="24">
        <f>K55*$F55</f>
        <v>16.799999999999997</v>
      </c>
      <c r="M55" s="27">
        <f>$G55*K55</f>
        <v>13.200000000000001</v>
      </c>
      <c r="N55" s="28"/>
      <c r="O55" s="28"/>
    </row>
    <row r="56" spans="1:15" ht="15">
      <c r="A56" s="23">
        <v>5</v>
      </c>
      <c r="B56" s="23" t="s">
        <v>19</v>
      </c>
      <c r="C56" s="23" t="s">
        <v>143</v>
      </c>
      <c r="D56" s="23" t="s">
        <v>19</v>
      </c>
      <c r="E56" s="61" t="s">
        <v>129</v>
      </c>
      <c r="F56" s="62">
        <v>30</v>
      </c>
      <c r="G56" s="65">
        <v>20</v>
      </c>
      <c r="H56" s="26">
        <v>1</v>
      </c>
      <c r="I56" s="24">
        <f>H56*$F56</f>
        <v>30</v>
      </c>
      <c r="J56" s="27">
        <f>$G56*H56</f>
        <v>20</v>
      </c>
      <c r="K56" s="26">
        <v>1</v>
      </c>
      <c r="L56" s="24">
        <f>K56*$F56</f>
        <v>30</v>
      </c>
      <c r="M56" s="27">
        <f>$G56*K56</f>
        <v>20</v>
      </c>
      <c r="N56" s="28"/>
      <c r="O56" s="28"/>
    </row>
    <row r="57" spans="7:15" ht="15">
      <c r="G57" s="66" t="s">
        <v>144</v>
      </c>
      <c r="H57" s="67"/>
      <c r="I57" s="68">
        <f>SUM(I4:I56)</f>
        <v>1089.6599999999999</v>
      </c>
      <c r="J57" s="69">
        <f>SUM(J4:J56)</f>
        <v>473.51000000000005</v>
      </c>
      <c r="K57" s="67"/>
      <c r="L57" s="68">
        <f>SUM(L4:L56)</f>
        <v>1220.23</v>
      </c>
      <c r="M57" s="69">
        <f>SUM(M4:M56)</f>
        <v>582.8000000000001</v>
      </c>
      <c r="N57" s="70" t="s">
        <v>145</v>
      </c>
      <c r="O57" s="71"/>
    </row>
    <row r="59" spans="6:15" ht="15">
      <c r="F59" s="72" t="s">
        <v>146</v>
      </c>
      <c r="G59" s="72"/>
      <c r="H59" s="72"/>
      <c r="I59" s="72"/>
      <c r="J59" s="72"/>
      <c r="K59" s="72"/>
      <c r="L59" s="72"/>
      <c r="M59" s="72"/>
      <c r="N59" s="73"/>
      <c r="O59" s="73"/>
    </row>
    <row r="60" spans="6:15" ht="15">
      <c r="F60" s="72" t="s">
        <v>147</v>
      </c>
      <c r="G60" s="72"/>
      <c r="H60" s="72"/>
      <c r="I60" s="72"/>
      <c r="J60" s="72"/>
      <c r="K60" s="72"/>
      <c r="L60" s="72"/>
      <c r="M60" s="72"/>
      <c r="N60" s="73"/>
      <c r="O60" s="73"/>
    </row>
    <row r="62" ht="15">
      <c r="F62" s="4"/>
    </row>
    <row r="63" spans="6:15" s="74" customFormat="1" ht="15">
      <c r="F63" s="75" t="s">
        <v>148</v>
      </c>
      <c r="G63" s="76"/>
      <c r="H63" s="77"/>
      <c r="I63" s="78"/>
      <c r="J63" s="79" t="s">
        <v>149</v>
      </c>
      <c r="K63" s="76"/>
      <c r="L63" s="77"/>
      <c r="M63" s="80"/>
      <c r="N63" s="81"/>
      <c r="O63" s="81"/>
    </row>
    <row r="64" spans="6:15" s="74" customFormat="1" ht="15">
      <c r="F64" s="82"/>
      <c r="G64" s="83" t="s">
        <v>150</v>
      </c>
      <c r="H64" s="84"/>
      <c r="I64" s="85"/>
      <c r="J64" s="86"/>
      <c r="K64" s="83" t="s">
        <v>151</v>
      </c>
      <c r="L64" s="84"/>
      <c r="M64" s="87"/>
      <c r="N64" s="86"/>
      <c r="O64" s="86"/>
    </row>
    <row r="65" spans="6:15" s="74" customFormat="1" ht="15">
      <c r="F65" s="82">
        <v>1</v>
      </c>
      <c r="G65" s="88" t="s">
        <v>152</v>
      </c>
      <c r="H65" s="84"/>
      <c r="I65" s="85"/>
      <c r="J65" s="89">
        <v>1</v>
      </c>
      <c r="K65" s="90" t="s">
        <v>153</v>
      </c>
      <c r="L65" s="91"/>
      <c r="M65" s="92"/>
      <c r="N65" s="86"/>
      <c r="O65" s="86"/>
    </row>
    <row r="66" spans="6:15" s="74" customFormat="1" ht="15">
      <c r="F66" s="82"/>
      <c r="G66" s="88" t="s">
        <v>154</v>
      </c>
      <c r="H66" s="84"/>
      <c r="I66" s="85"/>
      <c r="J66" s="75" t="s">
        <v>155</v>
      </c>
      <c r="K66" s="76"/>
      <c r="L66" s="77"/>
      <c r="M66" s="78"/>
      <c r="N66" s="81"/>
      <c r="O66" s="81"/>
    </row>
    <row r="67" spans="6:15" s="74" customFormat="1" ht="15">
      <c r="F67" s="93"/>
      <c r="G67" s="94" t="s">
        <v>156</v>
      </c>
      <c r="H67" s="91"/>
      <c r="I67" s="95"/>
      <c r="J67" s="82"/>
      <c r="K67" s="83" t="s">
        <v>151</v>
      </c>
      <c r="L67" s="84"/>
      <c r="M67" s="85"/>
      <c r="N67" s="86"/>
      <c r="O67" s="86"/>
    </row>
    <row r="68" spans="6:15" s="74" customFormat="1" ht="15">
      <c r="F68" s="75" t="s">
        <v>157</v>
      </c>
      <c r="G68" s="76"/>
      <c r="H68" s="77"/>
      <c r="I68" s="78"/>
      <c r="J68" s="93">
        <v>1</v>
      </c>
      <c r="K68" s="90" t="s">
        <v>76</v>
      </c>
      <c r="L68" s="91" t="s">
        <v>158</v>
      </c>
      <c r="M68" s="95"/>
      <c r="N68" s="86"/>
      <c r="O68" s="86"/>
    </row>
    <row r="69" spans="6:15" s="74" customFormat="1" ht="15">
      <c r="F69" s="82">
        <v>1</v>
      </c>
      <c r="G69" s="83" t="s">
        <v>159</v>
      </c>
      <c r="H69" s="84"/>
      <c r="I69" s="85"/>
      <c r="K69" s="96"/>
      <c r="L69" s="96"/>
      <c r="N69" s="97"/>
      <c r="O69" s="97"/>
    </row>
    <row r="70" spans="6:15" s="74" customFormat="1" ht="15">
      <c r="F70" s="93"/>
      <c r="G70" s="90" t="s">
        <v>160</v>
      </c>
      <c r="H70" s="91"/>
      <c r="I70" s="95"/>
      <c r="K70" s="96"/>
      <c r="L70" s="96"/>
      <c r="N70" s="97"/>
      <c r="O70" s="97"/>
    </row>
    <row r="71" spans="6:15" s="74" customFormat="1" ht="15">
      <c r="F71" s="75" t="s">
        <v>161</v>
      </c>
      <c r="G71" s="76"/>
      <c r="H71" s="77"/>
      <c r="I71" s="78"/>
      <c r="K71" s="96"/>
      <c r="L71" s="96"/>
      <c r="N71" s="97"/>
      <c r="O71" s="97"/>
    </row>
    <row r="72" spans="6:15" s="74" customFormat="1" ht="15">
      <c r="F72" s="82"/>
      <c r="G72" s="83" t="s">
        <v>162</v>
      </c>
      <c r="H72" s="84"/>
      <c r="I72" s="85"/>
      <c r="K72" s="96"/>
      <c r="L72" s="96"/>
      <c r="N72" s="97"/>
      <c r="O72" s="97"/>
    </row>
    <row r="73" spans="6:15" s="74" customFormat="1" ht="15">
      <c r="F73" s="82">
        <v>1</v>
      </c>
      <c r="G73" s="83" t="s">
        <v>163</v>
      </c>
      <c r="H73" s="84"/>
      <c r="I73" s="85"/>
      <c r="K73" s="96"/>
      <c r="L73" s="96"/>
      <c r="N73" s="97"/>
      <c r="O73" s="97"/>
    </row>
    <row r="74" spans="6:15" s="74" customFormat="1" ht="15">
      <c r="F74" s="93"/>
      <c r="G74" s="98" t="s">
        <v>164</v>
      </c>
      <c r="H74" s="91"/>
      <c r="I74" s="95"/>
      <c r="K74" s="96"/>
      <c r="L74" s="96"/>
      <c r="N74" s="97"/>
      <c r="O74" s="97"/>
    </row>
    <row r="75" spans="6:15" s="74" customFormat="1" ht="15">
      <c r="F75" s="75" t="s">
        <v>165</v>
      </c>
      <c r="G75" s="76"/>
      <c r="H75" s="77"/>
      <c r="I75" s="78"/>
      <c r="K75" s="96"/>
      <c r="L75" s="96"/>
      <c r="N75" s="97"/>
      <c r="O75" s="97"/>
    </row>
    <row r="76" spans="6:15" s="74" customFormat="1" ht="15">
      <c r="F76" s="82"/>
      <c r="G76" s="83" t="s">
        <v>166</v>
      </c>
      <c r="H76" s="84"/>
      <c r="I76" s="85"/>
      <c r="K76" s="96"/>
      <c r="L76" s="96"/>
      <c r="N76" s="97"/>
      <c r="O76" s="97"/>
    </row>
    <row r="77" spans="6:15" s="74" customFormat="1" ht="15">
      <c r="F77" s="82"/>
      <c r="G77" s="83" t="s">
        <v>167</v>
      </c>
      <c r="H77" s="84"/>
      <c r="I77" s="85"/>
      <c r="K77" s="96"/>
      <c r="L77" s="96"/>
      <c r="N77" s="97"/>
      <c r="O77" s="97"/>
    </row>
    <row r="78" spans="6:15" s="74" customFormat="1" ht="15">
      <c r="F78" s="93">
        <v>1</v>
      </c>
      <c r="G78" s="90" t="s">
        <v>168</v>
      </c>
      <c r="H78" s="91"/>
      <c r="I78" s="95"/>
      <c r="K78" s="96"/>
      <c r="L78" s="96"/>
      <c r="N78" s="97"/>
      <c r="O78" s="97"/>
    </row>
    <row r="79" spans="11:15" s="74" customFormat="1" ht="15">
      <c r="K79" s="96"/>
      <c r="L79" s="96"/>
      <c r="N79" s="97"/>
      <c r="O79" s="97"/>
    </row>
    <row r="80" spans="11:15" s="74" customFormat="1" ht="15">
      <c r="K80" s="96"/>
      <c r="L80" s="96"/>
      <c r="N80" s="97"/>
      <c r="O80" s="97"/>
    </row>
    <row r="81" spans="11:15" s="74" customFormat="1" ht="15">
      <c r="K81" s="96"/>
      <c r="L81" s="96"/>
      <c r="N81" s="97"/>
      <c r="O81" s="97"/>
    </row>
    <row r="82" spans="12:15" s="74" customFormat="1" ht="15">
      <c r="L82" s="96"/>
      <c r="M82" s="96"/>
      <c r="N82" s="97"/>
      <c r="O82" s="97"/>
    </row>
    <row r="83" spans="12:15" s="74" customFormat="1" ht="15">
      <c r="L83" s="96"/>
      <c r="M83" s="96"/>
      <c r="N83" s="97"/>
      <c r="O83" s="97"/>
    </row>
    <row r="84" spans="12:15" s="74" customFormat="1" ht="15">
      <c r="L84" s="96"/>
      <c r="M84" s="96"/>
      <c r="N84" s="97"/>
      <c r="O84" s="97"/>
    </row>
    <row r="85" spans="6:15" s="74" customFormat="1" ht="15">
      <c r="F85" s="97"/>
      <c r="G85" s="96"/>
      <c r="I85" s="96"/>
      <c r="J85" s="96"/>
      <c r="L85" s="96"/>
      <c r="M85" s="96"/>
      <c r="N85" s="97"/>
      <c r="O85" s="97"/>
    </row>
    <row r="86" spans="6:15" s="74" customFormat="1" ht="15">
      <c r="F86" s="97"/>
      <c r="G86" s="96"/>
      <c r="I86" s="96"/>
      <c r="J86" s="96"/>
      <c r="L86" s="96"/>
      <c r="M86" s="96"/>
      <c r="N86" s="97"/>
      <c r="O86" s="97"/>
    </row>
    <row r="87" spans="6:15" s="74" customFormat="1" ht="15">
      <c r="F87" s="97"/>
      <c r="G87" s="96"/>
      <c r="I87" s="96"/>
      <c r="J87" s="96"/>
      <c r="L87" s="96"/>
      <c r="M87" s="96"/>
      <c r="N87" s="97"/>
      <c r="O87" s="97"/>
    </row>
    <row r="88" spans="6:15" s="74" customFormat="1" ht="15">
      <c r="F88" s="97"/>
      <c r="G88" s="96"/>
      <c r="I88" s="96"/>
      <c r="J88" s="96"/>
      <c r="L88" s="96"/>
      <c r="M88" s="96"/>
      <c r="N88" s="97"/>
      <c r="O88" s="97"/>
    </row>
    <row r="89" spans="6:15" s="74" customFormat="1" ht="15">
      <c r="F89" s="97"/>
      <c r="G89" s="96"/>
      <c r="I89" s="96"/>
      <c r="J89" s="96"/>
      <c r="L89" s="96"/>
      <c r="M89" s="96"/>
      <c r="N89" s="97"/>
      <c r="O89" s="97"/>
    </row>
    <row r="90" spans="6:15" s="74" customFormat="1" ht="15">
      <c r="F90" s="97"/>
      <c r="G90" s="96"/>
      <c r="I90" s="96"/>
      <c r="J90" s="96"/>
      <c r="L90" s="96"/>
      <c r="M90" s="96"/>
      <c r="N90" s="97"/>
      <c r="O90" s="97"/>
    </row>
    <row r="91" spans="6:15" s="74" customFormat="1" ht="15">
      <c r="F91" s="97"/>
      <c r="G91" s="96"/>
      <c r="I91" s="96"/>
      <c r="J91" s="96"/>
      <c r="L91" s="96"/>
      <c r="M91" s="96"/>
      <c r="N91" s="97"/>
      <c r="O91" s="97"/>
    </row>
    <row r="92" spans="6:15" s="74" customFormat="1" ht="15">
      <c r="F92" s="97"/>
      <c r="G92" s="96"/>
      <c r="I92" s="96"/>
      <c r="J92" s="96"/>
      <c r="L92" s="96"/>
      <c r="M92" s="96"/>
      <c r="N92" s="97"/>
      <c r="O92" s="97"/>
    </row>
    <row r="93" spans="6:15" s="74" customFormat="1" ht="15">
      <c r="F93" s="97"/>
      <c r="G93" s="96"/>
      <c r="I93" s="96"/>
      <c r="J93" s="96"/>
      <c r="L93" s="96"/>
      <c r="M93" s="96"/>
      <c r="N93" s="97"/>
      <c r="O93" s="97"/>
    </row>
    <row r="94" spans="6:15" s="74" customFormat="1" ht="15">
      <c r="F94" s="97"/>
      <c r="G94" s="96"/>
      <c r="I94" s="96"/>
      <c r="J94" s="96"/>
      <c r="L94" s="96"/>
      <c r="M94" s="96"/>
      <c r="N94" s="97"/>
      <c r="O94" s="97"/>
    </row>
    <row r="95" spans="6:15" s="74" customFormat="1" ht="15">
      <c r="F95" s="97"/>
      <c r="G95" s="96"/>
      <c r="I95" s="96"/>
      <c r="J95" s="96"/>
      <c r="L95" s="96"/>
      <c r="M95" s="96"/>
      <c r="N95" s="97"/>
      <c r="O95" s="97"/>
    </row>
    <row r="96" spans="6:15" s="74" customFormat="1" ht="15">
      <c r="F96" s="97"/>
      <c r="G96" s="96"/>
      <c r="I96" s="96"/>
      <c r="J96" s="96"/>
      <c r="L96" s="96"/>
      <c r="M96" s="96"/>
      <c r="N96" s="97"/>
      <c r="O96" s="97"/>
    </row>
    <row r="97" spans="6:15" s="74" customFormat="1" ht="15">
      <c r="F97" s="97"/>
      <c r="G97" s="96"/>
      <c r="I97" s="96"/>
      <c r="J97" s="96"/>
      <c r="L97" s="96"/>
      <c r="M97" s="96"/>
      <c r="N97" s="97"/>
      <c r="O97" s="97"/>
    </row>
    <row r="98" spans="6:10" ht="15">
      <c r="F98" s="97"/>
      <c r="G98" s="96"/>
      <c r="H98" s="74"/>
      <c r="I98" s="96"/>
      <c r="J98" s="96"/>
    </row>
    <row r="99" spans="6:10" ht="15">
      <c r="F99" s="97"/>
      <c r="G99" s="96"/>
      <c r="H99" s="74"/>
      <c r="I99" s="96"/>
      <c r="J99" s="96"/>
    </row>
    <row r="100" spans="6:10" ht="15">
      <c r="F100" s="97"/>
      <c r="G100" s="96"/>
      <c r="H100" s="74"/>
      <c r="I100" s="96"/>
      <c r="J100" s="96"/>
    </row>
    <row r="101" spans="6:10" ht="15">
      <c r="F101" s="97"/>
      <c r="G101" s="96"/>
      <c r="H101" s="74"/>
      <c r="I101" s="96"/>
      <c r="J101" s="96"/>
    </row>
    <row r="102" spans="6:10" ht="15">
      <c r="F102" s="97"/>
      <c r="G102" s="96"/>
      <c r="H102" s="74"/>
      <c r="I102" s="96"/>
      <c r="J102" s="96"/>
    </row>
    <row r="103" spans="6:10" ht="15">
      <c r="F103" s="97"/>
      <c r="G103" s="96"/>
      <c r="H103" s="74"/>
      <c r="I103" s="96"/>
      <c r="J103" s="96"/>
    </row>
    <row r="104" ht="15">
      <c r="F104" s="4"/>
    </row>
    <row r="105" ht="15">
      <c r="F105" s="4"/>
    </row>
    <row r="106" ht="15">
      <c r="F106" s="4"/>
    </row>
    <row r="107" ht="15">
      <c r="F107" s="4"/>
    </row>
    <row r="108" ht="15">
      <c r="F108" s="4"/>
    </row>
    <row r="109" ht="15">
      <c r="F109" s="4"/>
    </row>
    <row r="110" ht="15">
      <c r="F110" s="4"/>
    </row>
    <row r="111" ht="15">
      <c r="F111" s="4"/>
    </row>
    <row r="112" ht="15">
      <c r="F112" s="4"/>
    </row>
    <row r="113" ht="15">
      <c r="F113" s="4"/>
    </row>
    <row r="114" ht="15">
      <c r="F114" s="4"/>
    </row>
    <row r="115" ht="15">
      <c r="F115" s="4"/>
    </row>
    <row r="116" ht="15">
      <c r="F116" s="4"/>
    </row>
  </sheetData>
  <sheetProtection selectLockedCells="1" selectUnlockedCells="1"/>
  <mergeCells count="4">
    <mergeCell ref="H1:J1"/>
    <mergeCell ref="K1:M1"/>
    <mergeCell ref="F59:M59"/>
    <mergeCell ref="F60:M60"/>
  </mergeCells>
  <conditionalFormatting sqref="A39:N40">
    <cfRule type="expression" priority="1" dxfId="0" stopIfTrue="1">
      <formula>'1&amp;2TRx'!$F$72&lt;&gt;1</formula>
    </cfRule>
  </conditionalFormatting>
  <conditionalFormatting sqref="A38:N38">
    <cfRule type="expression" priority="2" dxfId="0" stopIfTrue="1">
      <formula>'1&amp;2TRx'!$F$70&lt;&gt;1</formula>
    </cfRule>
  </conditionalFormatting>
  <conditionalFormatting sqref="A23:O25">
    <cfRule type="expression" priority="3" dxfId="1" stopIfTrue="1">
      <formula>'1&amp;2TRx'!$F$66&lt;&gt;1</formula>
    </cfRule>
  </conditionalFormatting>
  <conditionalFormatting sqref="A20:O22">
    <cfRule type="expression" priority="4" dxfId="1" stopIfTrue="1">
      <formula>'1&amp;2TRx'!$F$65&lt;&gt;1</formula>
    </cfRule>
  </conditionalFormatting>
  <conditionalFormatting sqref="A10:D11 F10:IV11">
    <cfRule type="expression" priority="5" dxfId="2" stopIfTrue="1">
      <formula>'1&amp;2TRx'!$F$78&lt;&gt;1</formula>
    </cfRule>
  </conditionalFormatting>
  <conditionalFormatting sqref="A14:IV14">
    <cfRule type="expression" priority="6" dxfId="2" stopIfTrue="1">
      <formula>'1&amp;2TRx'!$J$65&lt;&gt;1</formula>
    </cfRule>
  </conditionalFormatting>
  <conditionalFormatting sqref="A28:IV28">
    <cfRule type="expression" priority="7" dxfId="2" stopIfTrue="1">
      <formula>'1&amp;2TRx'!$J$68&lt;&gt;1</formula>
    </cfRule>
  </conditionalFormatting>
  <conditionalFormatting sqref="A17:IV19">
    <cfRule type="expression" priority="8" dxfId="1" stopIfTrue="1">
      <formula>'1&amp;2TRx'!$F$64&lt;&gt;1</formula>
    </cfRule>
  </conditionalFormatting>
  <conditionalFormatting sqref="A8:IV9">
    <cfRule type="expression" priority="9" dxfId="2" stopIfTrue="1">
      <formula>'1&amp;2TRx'!$F$77&lt;&gt;1</formula>
    </cfRule>
  </conditionalFormatting>
  <conditionalFormatting sqref="A7:IV7">
    <cfRule type="expression" priority="10" dxfId="2" stopIfTrue="1">
      <formula>'1&amp;2TRx'!$F$76&lt;&gt;1</formula>
    </cfRule>
  </conditionalFormatting>
  <conditionalFormatting sqref="A15:IV15">
    <cfRule type="expression" priority="11" dxfId="2" stopIfTrue="1">
      <formula>'1&amp;2TRx'!$J$64&lt;&gt;1</formula>
    </cfRule>
  </conditionalFormatting>
  <conditionalFormatting sqref="A27:IV27">
    <cfRule type="expression" priority="12" dxfId="2" stopIfTrue="1">
      <formula>'1&amp;2TRx'!$J$67&lt;&gt;1</formula>
    </cfRule>
  </conditionalFormatting>
  <hyperlinks>
    <hyperlink ref="E5" r:id="rId1" display="M25P16-VMW6TGCT"/>
    <hyperlink ref="E6" r:id="rId2" display="428-2119-ND "/>
    <hyperlink ref="E7" r:id="rId3" display="XC3SD1800A-4FG676I"/>
    <hyperlink ref="E10" r:id="rId4" display="XC6SLX45-2FGG484C "/>
    <hyperlink ref="E11" r:id="rId5" display="XC6SLX75-2FGG484C"/>
    <hyperlink ref="E14" r:id="rId6" display="SI5330K-A00226-GM"/>
    <hyperlink ref="E15" r:id="rId7" display="LMK01000ISQECT"/>
    <hyperlink ref="E16" r:id="rId8" display="FNETHE025CT"/>
    <hyperlink ref="E18" r:id="rId9" display="CW648-ND"/>
    <hyperlink ref="E19" r:id="rId10" display="LMX2531LQE1515ECT"/>
    <hyperlink ref="E21" r:id="rId11" display="Pletronics"/>
    <hyperlink ref="E22" r:id="rId12" display="DAC121S101CIMK"/>
    <hyperlink ref="E24" r:id="rId13" display="ebay"/>
    <hyperlink ref="E25" r:id="rId14" display="DAC121S101CIMK"/>
    <hyperlink ref="E27" r:id="rId15" display="DP83865DVH"/>
    <hyperlink ref="E28" r:id="rId16" display="L-ET1011C2-CI-DT"/>
    <hyperlink ref="E29" r:id="rId17" display="380-1121"/>
    <hyperlink ref="E31" r:id="rId18" display="497-5328-1"/>
    <hyperlink ref="E32" r:id="rId19" display="497-1235-1"/>
    <hyperlink ref="E33" r:id="rId20" display="497-1244-1"/>
    <hyperlink ref="E34" r:id="rId21" display="NJM78L05UA"/>
    <hyperlink ref="E35" r:id="rId22" display="MAX6749KA+TCT"/>
    <hyperlink ref="E38" r:id="rId23" display="SPF5043ZSQ-ND"/>
    <hyperlink ref="E44" r:id="rId24" display="516-2280-ND"/>
    <hyperlink ref="E50" r:id="rId25" display="M03-SJPT4-11BS00"/>
    <hyperlink ref="E55" r:id="rId26" display="Custom RF cable Ass"/>
  </hyperlinks>
  <printOptions/>
  <pageMargins left="0.7" right="0.7" top="0.75" bottom="0.75" header="0.5118055555555555" footer="0.5118055555555555"/>
  <pageSetup horizontalDpi="300" verticalDpi="300" orientation="portrait" paperSize="9"/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7" sqref="A7"/>
    </sheetView>
  </sheetViews>
  <sheetFormatPr defaultColWidth="9.140625" defaultRowHeight="15"/>
  <cols>
    <col min="1" max="1" width="19.7109375" style="0" customWidth="1"/>
    <col min="2" max="2" width="29.8515625" style="0" customWidth="1"/>
    <col min="3" max="3" width="11.7109375" style="0" customWidth="1"/>
  </cols>
  <sheetData>
    <row r="1" ht="15">
      <c r="E1" t="s">
        <v>3</v>
      </c>
    </row>
    <row r="2" spans="1:4" ht="15">
      <c r="A2" s="42" t="s">
        <v>169</v>
      </c>
      <c r="B2" s="23" t="s">
        <v>170</v>
      </c>
      <c r="C2" s="23" t="s">
        <v>46</v>
      </c>
      <c r="D2">
        <v>10</v>
      </c>
    </row>
    <row r="3" spans="1:4" ht="15">
      <c r="A3" s="42" t="s">
        <v>171</v>
      </c>
      <c r="B3" s="23" t="s">
        <v>172</v>
      </c>
      <c r="C3" s="23" t="s">
        <v>46</v>
      </c>
      <c r="D3">
        <v>10</v>
      </c>
    </row>
    <row r="4" spans="1:4" ht="15">
      <c r="A4" s="42" t="s">
        <v>173</v>
      </c>
      <c r="B4" s="23" t="s">
        <v>174</v>
      </c>
      <c r="C4" s="23" t="s">
        <v>46</v>
      </c>
      <c r="D4">
        <v>10</v>
      </c>
    </row>
    <row r="5" spans="1:4" ht="15">
      <c r="A5" s="42" t="s">
        <v>175</v>
      </c>
      <c r="B5" s="23" t="s">
        <v>176</v>
      </c>
      <c r="C5" s="23" t="s">
        <v>46</v>
      </c>
      <c r="D5">
        <v>100</v>
      </c>
    </row>
    <row r="6" spans="1:4" ht="15">
      <c r="A6" s="42" t="s">
        <v>177</v>
      </c>
      <c r="B6" s="23" t="s">
        <v>178</v>
      </c>
      <c r="C6" s="23" t="s">
        <v>46</v>
      </c>
      <c r="D6">
        <v>10</v>
      </c>
    </row>
    <row r="7" spans="1:5" ht="15">
      <c r="A7" s="42" t="s">
        <v>179</v>
      </c>
      <c r="B7" s="23" t="s">
        <v>180</v>
      </c>
      <c r="C7" s="23" t="s">
        <v>181</v>
      </c>
      <c r="D7">
        <v>10</v>
      </c>
      <c r="E7">
        <v>23</v>
      </c>
    </row>
    <row r="8" spans="1:5" ht="15">
      <c r="A8" s="42" t="s">
        <v>182</v>
      </c>
      <c r="B8" s="56" t="s">
        <v>90</v>
      </c>
      <c r="C8" s="23" t="s">
        <v>183</v>
      </c>
      <c r="D8">
        <v>10</v>
      </c>
      <c r="E8">
        <v>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Alexander Chemeris</cp:lastModifiedBy>
  <cp:lastPrinted>2011-06-14T22:20:14Z</cp:lastPrinted>
  <dcterms:created xsi:type="dcterms:W3CDTF">2011-06-14T18:42:26Z</dcterms:created>
  <dcterms:modified xsi:type="dcterms:W3CDTF">2011-09-02T12:23:28Z</dcterms:modified>
  <cp:category/>
  <cp:version/>
  <cp:contentType/>
  <cp:contentStatus/>
  <cp:revision>2</cp:revision>
</cp:coreProperties>
</file>